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2AEEBEF5-E74C-4E53-9534-75DFD1E078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3" i="1" l="1"/>
  <c r="C81" i="1"/>
  <c r="D71" i="1"/>
  <c r="K69" i="1"/>
  <c r="P67" i="1"/>
  <c r="O67" i="1"/>
  <c r="N67" i="1"/>
  <c r="M67" i="1"/>
  <c r="L67" i="1"/>
  <c r="Q68" i="1" s="1"/>
  <c r="G67" i="1"/>
  <c r="F67" i="1"/>
  <c r="E67" i="1"/>
  <c r="D67" i="1"/>
  <c r="C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7" i="1" s="1"/>
  <c r="K72" i="1" s="1"/>
  <c r="H7" i="1"/>
  <c r="H67" i="1" s="1"/>
  <c r="R6" i="1"/>
  <c r="Q6" i="1"/>
  <c r="R69" i="1" l="1"/>
  <c r="R67" i="1"/>
  <c r="D72" i="1" s="1"/>
  <c r="D73" i="1" s="1"/>
  <c r="K71" i="1"/>
  <c r="K73" i="1" s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</calcChain>
</file>

<file path=xl/sharedStrings.xml><?xml version="1.0" encoding="utf-8"?>
<sst xmlns="http://schemas.openxmlformats.org/spreadsheetml/2006/main" count="196" uniqueCount="117">
  <si>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</si>
  <si>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</si>
  <si>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</si>
  <si>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</si>
  <si>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</si>
  <si>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</si>
  <si>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</si>
  <si>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</si>
  <si>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</si>
  <si>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</si>
  <si>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</si>
  <si>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</si>
  <si>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</si>
  <si>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</si>
  <si>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</si>
  <si>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</si>
  <si>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</si>
  <si>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</si>
  <si>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</si>
  <si>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</si>
  <si>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</si>
  <si>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</si>
  <si>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Interest</t>
  </si>
  <si>
    <t>Bacs</t>
  </si>
  <si>
    <t>Shropshire Council</t>
  </si>
  <si>
    <t>Westbury Village Hall</t>
  </si>
  <si>
    <t>SO</t>
  </si>
  <si>
    <t>BFWD £</t>
  </si>
  <si>
    <t>£ Total</t>
  </si>
  <si>
    <t>£ total</t>
  </si>
  <si>
    <t>01.04.22</t>
  </si>
  <si>
    <t>RECEIPTS AND PAYMENT SUMMARY FOR YEAR ENDING 31.03.24</t>
  </si>
  <si>
    <t>Salary</t>
  </si>
  <si>
    <t>09.02.23</t>
  </si>
  <si>
    <t>09.03.23</t>
  </si>
  <si>
    <t>04.04.23</t>
  </si>
  <si>
    <t>Kiwi Tree Services.  Fencing</t>
  </si>
  <si>
    <t>12.04.23</t>
  </si>
  <si>
    <t>11.04.23</t>
  </si>
  <si>
    <t>27.04.23</t>
  </si>
  <si>
    <t>Westbury Church Grant</t>
  </si>
  <si>
    <t>12.05.23</t>
  </si>
  <si>
    <t>S J Smith Salary</t>
  </si>
  <si>
    <t>18.05.23</t>
  </si>
  <si>
    <t>Shropshire Council Electricity</t>
  </si>
  <si>
    <t xml:space="preserve">Shropshire Council </t>
  </si>
  <si>
    <t>S J Smith</t>
  </si>
  <si>
    <t>09.05.23</t>
  </si>
  <si>
    <t>24.05.23</t>
  </si>
  <si>
    <t>Zurich Insurance</t>
  </si>
  <si>
    <t>Rounders Fee</t>
  </si>
  <si>
    <t>31.05.23</t>
  </si>
  <si>
    <t>12.06.23</t>
  </si>
  <si>
    <t>28.06.23</t>
  </si>
  <si>
    <t>Kiwi Tree Services. Benches</t>
  </si>
  <si>
    <t>highline Electrical Ltd</t>
  </si>
  <si>
    <t>St Marys Westbury Grant</t>
  </si>
  <si>
    <t>Yockleton Church Grant</t>
  </si>
  <si>
    <t>Yockleton Victory Hall Grant</t>
  </si>
  <si>
    <t>Westbury Village Hall Grant</t>
  </si>
  <si>
    <t>12.07.23</t>
  </si>
  <si>
    <t xml:space="preserve">S J Smith </t>
  </si>
  <si>
    <t>Information Commissioner</t>
  </si>
  <si>
    <t>Westfest Grant</t>
  </si>
  <si>
    <t>30.06.23</t>
  </si>
  <si>
    <t>SJ Smith</t>
  </si>
  <si>
    <t>09.06.23</t>
  </si>
  <si>
    <t>HMRC PAYE</t>
  </si>
  <si>
    <t>10.07.23</t>
  </si>
  <si>
    <t>S J Smith salary</t>
  </si>
  <si>
    <t>Playsafety Inspection</t>
  </si>
  <si>
    <t>DM Payroll</t>
  </si>
  <si>
    <t>09.08.23</t>
  </si>
  <si>
    <t>G J Rippon Locum Clerk</t>
  </si>
  <si>
    <t>14.08.23</t>
  </si>
  <si>
    <t>17.08.23</t>
  </si>
  <si>
    <t>s J Smith</t>
  </si>
  <si>
    <t>23.08.23</t>
  </si>
  <si>
    <t>InfoSol</t>
  </si>
  <si>
    <t>PKF Littlejohn Audit</t>
  </si>
  <si>
    <t>Numbers Plus  Defib</t>
  </si>
  <si>
    <t>12.09.23</t>
  </si>
  <si>
    <t>InfoSol Website</t>
  </si>
  <si>
    <t>11.09.23</t>
  </si>
  <si>
    <t>21.09.23</t>
  </si>
  <si>
    <t>22.09.23</t>
  </si>
  <si>
    <t>Kiwi Tree Services</t>
  </si>
  <si>
    <t>09.10.23</t>
  </si>
  <si>
    <t>04.10.23</t>
  </si>
  <si>
    <t>Information Solutions Website</t>
  </si>
  <si>
    <t>13.10.23</t>
  </si>
  <si>
    <t>BACS</t>
  </si>
  <si>
    <t>VAT</t>
  </si>
  <si>
    <t>12.10.23</t>
  </si>
  <si>
    <t>23.10.23</t>
  </si>
  <si>
    <t>08.11.23</t>
  </si>
  <si>
    <t>highline Electrical Ltd Street Lamps</t>
  </si>
  <si>
    <t>12.11.23</t>
  </si>
  <si>
    <t>CIL</t>
  </si>
  <si>
    <t>Play Area</t>
  </si>
  <si>
    <t>RESERVES  USED IN 2023-2024</t>
  </si>
  <si>
    <t>Operating Reserve</t>
  </si>
  <si>
    <t>Three months expenditure reserve</t>
  </si>
  <si>
    <t>Election Cost</t>
  </si>
  <si>
    <t>Reserve in event of contested election</t>
  </si>
  <si>
    <t>VAS</t>
  </si>
  <si>
    <t>Neighbourhood Fund</t>
  </si>
  <si>
    <t>17.05.23</t>
  </si>
  <si>
    <t>Accounting Note Opening Balance amended by 4 p</t>
  </si>
  <si>
    <t>09.11.23</t>
  </si>
  <si>
    <t>27.11.23</t>
  </si>
  <si>
    <t>12.12.23</t>
  </si>
  <si>
    <t>19.12.23</t>
  </si>
  <si>
    <t>11.12.23</t>
  </si>
  <si>
    <t>D M Payroll</t>
  </si>
  <si>
    <t>11.01.24</t>
  </si>
  <si>
    <t>Active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</si>
</sst>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_-[$£-809]* #,##0.00_-;\-[$£-809]* #,##0.00_-;_-[$£-809]* &quot;-&quot;??_-;_-@_-"/>
    <numFmt numFmtId="168" formatCode="&quot;£&quot;#,##0.00_);[Red]\(&quot;£&quot;#,##0.00\)"/>
    <numFmt numFmtId="169" formatCode="&quot;£&quot;#,##0.00;[Red]&quot;£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10"/>
      <color theme="4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3" fontId="1" fillId="0" borderId="0" xfId="0" applyNumberFormat="1" applyFont="1" applyAlignment="1">
      <alignment horizontal="center"/>
    </xf>
    <xf numFmtId="166" fontId="1" fillId="5" borderId="7" xfId="2" applyNumberFormat="1" applyFont="1" applyFill="1" applyBorder="1" applyAlignment="1"/>
    <xf numFmtId="164" fontId="2" fillId="0" borderId="3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64" fontId="1" fillId="0" borderId="0" xfId="0" applyNumberFormat="1" applyFont="1"/>
    <xf numFmtId="44" fontId="6" fillId="0" borderId="7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7" xfId="0" applyNumberFormat="1" applyFont="1" applyBorder="1" applyAlignment="1">
      <alignment horizontal="right"/>
    </xf>
    <xf numFmtId="44" fontId="3" fillId="7" borderId="0" xfId="0" applyNumberFormat="1" applyFont="1" applyFill="1" applyAlignment="1">
      <alignment horizontal="center"/>
    </xf>
    <xf numFmtId="164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164" fontId="3" fillId="5" borderId="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165" fontId="3" fillId="5" borderId="7" xfId="0" applyNumberFormat="1" applyFont="1" applyFill="1" applyBorder="1" applyAlignment="1">
      <alignment horizontal="center" wrapText="1"/>
    </xf>
    <xf numFmtId="166" fontId="1" fillId="5" borderId="0" xfId="0" applyNumberFormat="1" applyFont="1" applyFill="1" applyAlignment="1">
      <alignment horizontal="right" wrapText="1"/>
    </xf>
    <xf numFmtId="164" fontId="1" fillId="0" borderId="0" xfId="0" applyNumberFormat="1" applyFont="1" applyAlignment="1">
      <alignment horizontal="left"/>
    </xf>
    <xf numFmtId="44" fontId="1" fillId="5" borderId="0" xfId="0" applyNumberFormat="1" applyFont="1" applyFill="1" applyAlignment="1">
      <alignment horizontal="center"/>
    </xf>
    <xf numFmtId="44" fontId="3" fillId="5" borderId="7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center"/>
    </xf>
    <xf numFmtId="44" fontId="3" fillId="5" borderId="0" xfId="0" applyNumberFormat="1" applyFont="1" applyFill="1" applyAlignment="1">
      <alignment horizontal="center"/>
    </xf>
    <xf numFmtId="44" fontId="1" fillId="5" borderId="7" xfId="0" applyNumberFormat="1" applyFont="1" applyFill="1" applyBorder="1" applyAlignment="1">
      <alignment horizontal="center"/>
    </xf>
    <xf numFmtId="44" fontId="1" fillId="7" borderId="0" xfId="0" applyNumberFormat="1" applyFont="1" applyFill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44" fontId="2" fillId="5" borderId="0" xfId="0" applyNumberFormat="1" applyFont="1" applyFill="1" applyAlignment="1">
      <alignment horizontal="center"/>
    </xf>
    <xf numFmtId="44" fontId="6" fillId="0" borderId="0" xfId="0" applyNumberFormat="1" applyFont="1"/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4" fontId="1" fillId="0" borderId="7" xfId="0" applyNumberFormat="1" applyFont="1" applyBorder="1" applyAlignment="1">
      <alignment horizontal="left"/>
    </xf>
    <xf numFmtId="167" fontId="1" fillId="5" borderId="0" xfId="0" applyNumberFormat="1" applyFont="1" applyFill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166" fontId="3" fillId="5" borderId="7" xfId="2" applyNumberFormat="1" applyFont="1" applyFill="1" applyBorder="1" applyAlignment="1"/>
    <xf numFmtId="0" fontId="3" fillId="5" borderId="0" xfId="0" applyFont="1" applyFill="1" applyAlignment="1">
      <alignment horizontal="right"/>
    </xf>
    <xf numFmtId="164" fontId="1" fillId="0" borderId="7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2" fillId="6" borderId="5" xfId="0" applyNumberFormat="1" applyFont="1" applyFill="1" applyBorder="1" applyAlignment="1">
      <alignment horizontal="center"/>
    </xf>
    <xf numFmtId="166" fontId="2" fillId="6" borderId="3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3" borderId="12" xfId="0" applyNumberFormat="1" applyFont="1" applyFill="1" applyBorder="1"/>
    <xf numFmtId="17" fontId="1" fillId="3" borderId="1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7" fontId="1" fillId="3" borderId="1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43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right"/>
    </xf>
    <xf numFmtId="166" fontId="1" fillId="3" borderId="13" xfId="0" applyNumberFormat="1" applyFont="1" applyFill="1" applyBorder="1" applyAlignment="1">
      <alignment horizontal="right"/>
    </xf>
    <xf numFmtId="168" fontId="1" fillId="3" borderId="13" xfId="0" applyNumberFormat="1" applyFont="1" applyFill="1" applyBorder="1" applyAlignment="1">
      <alignment horizontal="right"/>
    </xf>
    <xf numFmtId="0" fontId="9" fillId="0" borderId="0" xfId="0" applyFont="1"/>
    <xf numFmtId="2" fontId="3" fillId="5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2" fillId="0" borderId="11" xfId="0" applyNumberFormat="1" applyFon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1" xfId="0" applyNumberFormat="1" applyBorder="1"/>
    <xf numFmtId="2" fontId="1" fillId="0" borderId="9" xfId="0" applyNumberFormat="1" applyFont="1" applyBorder="1"/>
    <xf numFmtId="2" fontId="0" fillId="0" borderId="18" xfId="0" applyNumberFormat="1" applyBorder="1"/>
    <xf numFmtId="2" fontId="1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1" fillId="0" borderId="0" xfId="0" applyNumberFormat="1" applyFont="1"/>
    <xf numFmtId="2" fontId="0" fillId="0" borderId="0" xfId="0" applyNumberFormat="1"/>
    <xf numFmtId="2" fontId="0" fillId="0" borderId="10" xfId="0" applyNumberFormat="1" applyBorder="1"/>
    <xf numFmtId="2" fontId="10" fillId="0" borderId="9" xfId="0" applyNumberFormat="1" applyFont="1" applyBorder="1"/>
    <xf numFmtId="2" fontId="2" fillId="0" borderId="13" xfId="0" applyNumberFormat="1" applyFont="1" applyBorder="1"/>
    <xf numFmtId="2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 2" xfId="2" xr:uid="{81319F2F-D2B8-47BC-9F12-DEF9194462AF}"/>
    <cellStyle name="Normal" xfId="0" builtinId="0"/>
    <cellStyle name="Normal 2" xfId="1" xr:uid="{E915111E-BA36-4685-B7DD-7E3212060D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7"/>
  <sheetViews>
    <sheetView tabSelected="1" topLeftCell="A57" zoomScale="70" zoomScaleNormal="70" workbookViewId="0">
      <selection sqref="A1:XFD1048576"/>
    </sheetView>
  </sheetViews>
  <sheetFormatPr defaultColWidth="8.85546875" defaultRowHeight="12.75" x14ac:dyDescent="0.2"/>
  <cols>
    <col min="1" max="1" width="7.7109375" style="2" customWidth="1"/>
    <col min="2" max="2" width="11" style="4" bestFit="1" customWidth="1"/>
    <col min="3" max="3" width="18.42578125" style="2" bestFit="1" customWidth="1"/>
    <col min="4" max="4" width="15" style="2" customWidth="1"/>
    <col min="5" max="5" width="12.140625" style="2" bestFit="1" customWidth="1"/>
    <col min="6" max="6" width="13.85546875" style="2" customWidth="1"/>
    <col min="7" max="7" width="9.5703125" style="2" customWidth="1"/>
    <col min="8" max="8" width="14.85546875" style="3" customWidth="1"/>
    <col min="9" max="9" width="8.5703125" style="2" customWidth="1"/>
    <col min="10" max="10" width="10.140625" style="4" bestFit="1" customWidth="1"/>
    <col min="11" max="11" width="29.7109375" style="2" customWidth="1"/>
    <col min="12" max="12" width="13.42578125" style="2" customWidth="1"/>
    <col min="13" max="13" width="10.5703125" style="2" customWidth="1"/>
    <col min="14" max="14" width="14" style="2" bestFit="1" customWidth="1"/>
    <col min="15" max="15" width="13.28515625" style="2" bestFit="1" customWidth="1"/>
    <col min="16" max="16" width="11.5703125" style="2" bestFit="1" customWidth="1"/>
    <col min="17" max="17" width="14.42578125" style="1" bestFit="1" customWidth="1"/>
    <col min="18" max="18" width="15.42578125" style="2" customWidth="1"/>
    <col min="19" max="22" width="8.85546875" style="2"/>
    <col min="23" max="23" width="9.42578125" style="2" customWidth="1"/>
    <col min="24" max="16384" width="8.85546875" style="2"/>
  </cols>
  <sheetData>
    <row r="1" spans="1:23" x14ac:dyDescent="0.2">
      <c r="A1" s="142" t="s">
        <v>1</v>
      </c>
      <c r="B1" s="142"/>
      <c r="C1" s="142"/>
      <c r="D1" s="142"/>
      <c r="E1" s="142"/>
      <c r="F1" s="142"/>
      <c r="G1" s="142"/>
      <c r="H1" s="5"/>
      <c r="I1" s="142" t="s">
        <v>31</v>
      </c>
      <c r="J1" s="142"/>
      <c r="K1" s="142"/>
      <c r="L1" s="142"/>
      <c r="M1" s="142"/>
      <c r="N1" s="142"/>
      <c r="O1" s="142"/>
      <c r="P1" s="142"/>
    </row>
    <row r="2" spans="1:23" ht="13.5" thickBot="1" x14ac:dyDescent="0.25">
      <c r="A2" s="142"/>
      <c r="B2" s="142"/>
      <c r="C2" s="142"/>
      <c r="D2" s="142"/>
      <c r="E2" s="142"/>
      <c r="F2" s="142"/>
      <c r="G2" s="142"/>
      <c r="H2" s="5"/>
      <c r="I2" s="142"/>
      <c r="J2" s="142"/>
      <c r="K2" s="142"/>
      <c r="L2" s="142"/>
      <c r="M2" s="142"/>
      <c r="N2" s="142"/>
      <c r="O2" s="142"/>
      <c r="P2" s="142"/>
    </row>
    <row r="3" spans="1:23" ht="13.5" thickBot="1" x14ac:dyDescent="0.25">
      <c r="A3" s="140" t="s">
        <v>2</v>
      </c>
      <c r="B3" s="141"/>
      <c r="C3" s="141"/>
      <c r="D3" s="141"/>
      <c r="E3" s="141"/>
      <c r="F3" s="141"/>
      <c r="G3" s="141"/>
      <c r="H3" s="9"/>
      <c r="I3" s="140" t="s">
        <v>3</v>
      </c>
      <c r="J3" s="141"/>
      <c r="K3" s="141"/>
      <c r="L3" s="141"/>
      <c r="M3" s="141"/>
      <c r="N3" s="141"/>
      <c r="O3" s="141"/>
      <c r="P3" s="141"/>
      <c r="Q3" s="10" t="s">
        <v>27</v>
      </c>
      <c r="R3" s="11">
        <v>15023.23</v>
      </c>
    </row>
    <row r="4" spans="1:23" s="29" customFormat="1" ht="25.5" x14ac:dyDescent="0.2">
      <c r="A4" s="12" t="s">
        <v>4</v>
      </c>
      <c r="B4" s="13" t="s">
        <v>5</v>
      </c>
      <c r="C4" s="14" t="s">
        <v>6</v>
      </c>
      <c r="D4" s="15" t="s">
        <v>7</v>
      </c>
      <c r="E4" s="14" t="s">
        <v>8</v>
      </c>
      <c r="F4" s="15" t="s">
        <v>9</v>
      </c>
      <c r="G4" s="14" t="s">
        <v>10</v>
      </c>
      <c r="H4" s="16" t="s">
        <v>28</v>
      </c>
      <c r="I4" s="14" t="s">
        <v>4</v>
      </c>
      <c r="J4" s="13" t="s">
        <v>11</v>
      </c>
      <c r="K4" s="14" t="s">
        <v>6</v>
      </c>
      <c r="L4" s="12" t="s">
        <v>32</v>
      </c>
      <c r="M4" s="14" t="s">
        <v>12</v>
      </c>
      <c r="N4" s="14" t="s">
        <v>13</v>
      </c>
      <c r="O4" s="17" t="s">
        <v>14</v>
      </c>
      <c r="P4" s="18" t="s">
        <v>15</v>
      </c>
      <c r="Q4" s="19" t="s">
        <v>29</v>
      </c>
      <c r="R4" s="20"/>
    </row>
    <row r="5" spans="1:23" s="29" customFormat="1" x14ac:dyDescent="0.2">
      <c r="A5" s="21" t="s">
        <v>33</v>
      </c>
      <c r="B5" s="22">
        <v>11</v>
      </c>
      <c r="C5" s="23" t="s">
        <v>22</v>
      </c>
      <c r="D5" s="24"/>
      <c r="E5" s="25"/>
      <c r="F5" s="26"/>
      <c r="G5" s="27">
        <v>1.25</v>
      </c>
      <c r="H5" s="28"/>
      <c r="J5" s="30"/>
      <c r="K5" s="31"/>
      <c r="L5" s="32"/>
      <c r="M5" s="31"/>
      <c r="N5" s="31"/>
      <c r="O5" s="33"/>
      <c r="P5" s="34"/>
      <c r="Q5" s="35"/>
      <c r="R5" s="36"/>
    </row>
    <row r="6" spans="1:23" s="29" customFormat="1" x14ac:dyDescent="0.2">
      <c r="A6" s="37" t="s">
        <v>34</v>
      </c>
      <c r="B6" s="22">
        <v>12</v>
      </c>
      <c r="C6" s="38" t="s">
        <v>22</v>
      </c>
      <c r="D6" s="24"/>
      <c r="E6" s="25"/>
      <c r="F6" s="24"/>
      <c r="G6" s="27">
        <v>1.1599999999999999</v>
      </c>
      <c r="H6" s="39"/>
      <c r="I6" s="29" t="s">
        <v>35</v>
      </c>
      <c r="J6" s="30">
        <v>1188</v>
      </c>
      <c r="K6" s="40" t="s">
        <v>36</v>
      </c>
      <c r="L6" s="41"/>
      <c r="O6" s="42">
        <v>3600</v>
      </c>
      <c r="P6" s="34"/>
      <c r="Q6" s="43">
        <f>SUM(L6:O6)</f>
        <v>3600</v>
      </c>
      <c r="R6" s="44">
        <f>SUM(R3+H6-Q6)</f>
        <v>11423.23</v>
      </c>
    </row>
    <row r="7" spans="1:23" ht="15" x14ac:dyDescent="0.25">
      <c r="A7" s="21" t="s">
        <v>30</v>
      </c>
      <c r="B7" s="22" t="s">
        <v>23</v>
      </c>
      <c r="C7" s="45" t="s">
        <v>24</v>
      </c>
      <c r="D7" s="24">
        <v>14366</v>
      </c>
      <c r="E7" s="25"/>
      <c r="F7" s="24"/>
      <c r="G7" s="46"/>
      <c r="H7" s="47">
        <f>SUM(D7:F7)</f>
        <v>14366</v>
      </c>
      <c r="I7" s="48" t="s">
        <v>37</v>
      </c>
      <c r="J7" s="22" t="s">
        <v>26</v>
      </c>
      <c r="K7" s="45" t="s">
        <v>42</v>
      </c>
      <c r="L7" s="49">
        <v>229.02</v>
      </c>
      <c r="M7" s="50">
        <v>35.53</v>
      </c>
      <c r="N7" s="3"/>
      <c r="O7" s="51"/>
      <c r="P7" s="52"/>
      <c r="Q7" s="53">
        <f>SUM(L7:O7)</f>
        <v>264.55</v>
      </c>
      <c r="R7" s="8">
        <f t="shared" ref="R7:R66" si="0">SUM(R6+H7-Q7)</f>
        <v>25524.68</v>
      </c>
      <c r="T7" s="103"/>
      <c r="U7"/>
      <c r="V7"/>
      <c r="W7"/>
    </row>
    <row r="8" spans="1:23" ht="15" x14ac:dyDescent="0.25">
      <c r="A8" s="21" t="s">
        <v>38</v>
      </c>
      <c r="B8" s="22">
        <v>1</v>
      </c>
      <c r="C8" s="45" t="s">
        <v>22</v>
      </c>
      <c r="D8" s="24"/>
      <c r="E8" s="25"/>
      <c r="F8" s="24"/>
      <c r="G8" s="54">
        <v>1.56</v>
      </c>
      <c r="H8" s="47"/>
      <c r="I8" s="48" t="s">
        <v>39</v>
      </c>
      <c r="J8" s="22">
        <v>1189</v>
      </c>
      <c r="K8" s="45" t="s">
        <v>40</v>
      </c>
      <c r="L8" s="49"/>
      <c r="M8" s="50"/>
      <c r="N8" s="50">
        <v>500</v>
      </c>
      <c r="O8" s="51"/>
      <c r="P8" s="52"/>
      <c r="Q8" s="53">
        <f t="shared" ref="Q8:Q66" si="1">SUM(L8:O8)</f>
        <v>500</v>
      </c>
      <c r="R8" s="8">
        <f t="shared" si="0"/>
        <v>25024.68</v>
      </c>
      <c r="T8" s="103"/>
      <c r="U8"/>
      <c r="V8"/>
      <c r="W8"/>
    </row>
    <row r="9" spans="1:23" ht="15" x14ac:dyDescent="0.25">
      <c r="A9" s="21" t="s">
        <v>47</v>
      </c>
      <c r="B9" s="22">
        <v>2</v>
      </c>
      <c r="C9" s="45" t="s">
        <v>22</v>
      </c>
      <c r="D9" s="24"/>
      <c r="E9" s="25"/>
      <c r="F9" s="24"/>
      <c r="G9" s="54">
        <v>1.4</v>
      </c>
      <c r="H9" s="55"/>
      <c r="I9" s="48" t="s">
        <v>41</v>
      </c>
      <c r="J9" s="22" t="s">
        <v>26</v>
      </c>
      <c r="K9" s="45" t="s">
        <v>42</v>
      </c>
      <c r="L9" s="49">
        <v>229.02</v>
      </c>
      <c r="M9" s="50"/>
      <c r="N9" s="50"/>
      <c r="O9" s="51"/>
      <c r="P9" s="52"/>
      <c r="Q9" s="53">
        <f t="shared" si="1"/>
        <v>229.02</v>
      </c>
      <c r="R9" s="8">
        <f t="shared" si="0"/>
        <v>24795.66</v>
      </c>
      <c r="T9" s="103"/>
      <c r="U9"/>
      <c r="V9"/>
      <c r="W9"/>
    </row>
    <row r="10" spans="1:23" ht="15" x14ac:dyDescent="0.25">
      <c r="A10" s="21"/>
      <c r="B10" s="22"/>
      <c r="C10" s="23"/>
      <c r="D10" s="24"/>
      <c r="E10" s="25"/>
      <c r="F10" s="26"/>
      <c r="G10" s="56"/>
      <c r="H10" s="55"/>
      <c r="I10" s="48" t="s">
        <v>43</v>
      </c>
      <c r="J10" s="22">
        <v>1190</v>
      </c>
      <c r="K10" s="45" t="s">
        <v>61</v>
      </c>
      <c r="L10" s="49"/>
      <c r="M10" s="50">
        <v>45.97</v>
      </c>
      <c r="N10" s="50"/>
      <c r="O10" s="51"/>
      <c r="P10" s="52"/>
      <c r="Q10" s="53">
        <f t="shared" si="1"/>
        <v>45.97</v>
      </c>
      <c r="R10" s="8">
        <f t="shared" si="0"/>
        <v>24749.69</v>
      </c>
      <c r="T10"/>
      <c r="U10"/>
      <c r="V10"/>
    </row>
    <row r="11" spans="1:23" ht="15" x14ac:dyDescent="0.25">
      <c r="A11" s="37"/>
      <c r="B11" s="22"/>
      <c r="C11" s="38"/>
      <c r="D11" s="24"/>
      <c r="E11" s="25"/>
      <c r="F11" s="24"/>
      <c r="G11" s="56"/>
      <c r="H11" s="55"/>
      <c r="I11" s="48" t="s">
        <v>43</v>
      </c>
      <c r="J11" s="22">
        <v>1191</v>
      </c>
      <c r="K11" s="45" t="s">
        <v>36</v>
      </c>
      <c r="L11" s="49"/>
      <c r="M11" s="50"/>
      <c r="N11" s="50"/>
      <c r="O11" s="57">
        <v>1520</v>
      </c>
      <c r="P11" s="52"/>
      <c r="Q11" s="53">
        <f t="shared" si="1"/>
        <v>1520</v>
      </c>
      <c r="R11" s="8">
        <f t="shared" si="0"/>
        <v>23229.69</v>
      </c>
      <c r="T11"/>
      <c r="U11"/>
      <c r="V11"/>
    </row>
    <row r="12" spans="1:23" ht="15" x14ac:dyDescent="0.25">
      <c r="A12" s="37"/>
      <c r="B12" s="22"/>
      <c r="C12" s="38"/>
      <c r="D12" s="24"/>
      <c r="E12" s="25"/>
      <c r="F12" s="24"/>
      <c r="G12" s="46"/>
      <c r="H12" s="55"/>
      <c r="I12" s="48" t="s">
        <v>43</v>
      </c>
      <c r="J12" s="22">
        <v>1192</v>
      </c>
      <c r="K12" s="45" t="s">
        <v>25</v>
      </c>
      <c r="L12" s="49"/>
      <c r="M12" s="50">
        <v>12</v>
      </c>
      <c r="N12" s="50"/>
      <c r="O12" s="51"/>
      <c r="P12" s="52"/>
      <c r="Q12" s="53">
        <f t="shared" si="1"/>
        <v>12</v>
      </c>
      <c r="R12" s="8">
        <f t="shared" si="0"/>
        <v>23217.69</v>
      </c>
      <c r="T12" s="38"/>
      <c r="U12"/>
      <c r="V12"/>
    </row>
    <row r="13" spans="1:23" ht="15" x14ac:dyDescent="0.25">
      <c r="A13" s="37"/>
      <c r="B13" s="22"/>
      <c r="C13" s="38"/>
      <c r="D13" s="24"/>
      <c r="E13" s="25"/>
      <c r="F13" s="24"/>
      <c r="G13" s="58"/>
      <c r="H13" s="55"/>
      <c r="I13" s="48" t="s">
        <v>43</v>
      </c>
      <c r="J13" s="22">
        <v>1193</v>
      </c>
      <c r="K13" s="45" t="s">
        <v>44</v>
      </c>
      <c r="L13" s="49"/>
      <c r="M13" s="50"/>
      <c r="N13" s="50"/>
      <c r="O13" s="57">
        <v>210.96</v>
      </c>
      <c r="P13" s="52">
        <v>35.159999999999997</v>
      </c>
      <c r="Q13" s="53">
        <f t="shared" si="1"/>
        <v>210.96</v>
      </c>
      <c r="R13" s="8">
        <f t="shared" si="0"/>
        <v>23006.73</v>
      </c>
      <c r="T13"/>
      <c r="U13"/>
      <c r="V13"/>
    </row>
    <row r="14" spans="1:23" ht="15" x14ac:dyDescent="0.25">
      <c r="A14" s="37"/>
      <c r="B14" s="22"/>
      <c r="C14" s="38"/>
      <c r="D14" s="24"/>
      <c r="E14" s="25"/>
      <c r="F14" s="24"/>
      <c r="G14" s="54"/>
      <c r="H14" s="55"/>
      <c r="I14" s="48" t="s">
        <v>43</v>
      </c>
      <c r="J14" s="22">
        <v>1194</v>
      </c>
      <c r="K14" s="45" t="s">
        <v>45</v>
      </c>
      <c r="L14" s="49"/>
      <c r="M14" s="50"/>
      <c r="N14" s="50"/>
      <c r="O14" s="57">
        <v>10</v>
      </c>
      <c r="P14" s="52"/>
      <c r="Q14" s="53">
        <f t="shared" si="1"/>
        <v>10</v>
      </c>
      <c r="R14" s="8">
        <f t="shared" si="0"/>
        <v>22996.73</v>
      </c>
      <c r="T14"/>
      <c r="U14"/>
      <c r="V14"/>
    </row>
    <row r="15" spans="1:23" ht="15" x14ac:dyDescent="0.25">
      <c r="A15" s="21"/>
      <c r="B15" s="22"/>
      <c r="C15" s="23"/>
      <c r="D15" s="24"/>
      <c r="E15" s="59"/>
      <c r="F15" s="24"/>
      <c r="G15" s="46"/>
      <c r="H15" s="47"/>
      <c r="I15" s="48" t="s">
        <v>48</v>
      </c>
      <c r="J15" s="22">
        <v>1195</v>
      </c>
      <c r="K15" s="45" t="s">
        <v>49</v>
      </c>
      <c r="L15" s="49"/>
      <c r="M15" s="50">
        <v>657.76</v>
      </c>
      <c r="N15" s="50"/>
      <c r="O15" s="51"/>
      <c r="P15" s="52"/>
      <c r="Q15" s="53">
        <f t="shared" si="1"/>
        <v>657.76</v>
      </c>
      <c r="R15" s="8">
        <f t="shared" si="0"/>
        <v>22338.97</v>
      </c>
      <c r="T15"/>
      <c r="U15"/>
      <c r="V15"/>
    </row>
    <row r="16" spans="1:23" ht="15" x14ac:dyDescent="0.25">
      <c r="A16" s="21" t="s">
        <v>48</v>
      </c>
      <c r="B16" s="22">
        <v>32133</v>
      </c>
      <c r="C16" s="23" t="s">
        <v>50</v>
      </c>
      <c r="D16" s="24"/>
      <c r="E16" s="25"/>
      <c r="F16" s="24">
        <v>60</v>
      </c>
      <c r="G16" s="58"/>
      <c r="H16" s="47">
        <v>60</v>
      </c>
      <c r="I16" s="48" t="s">
        <v>48</v>
      </c>
      <c r="J16" s="22">
        <v>1196</v>
      </c>
      <c r="K16" s="45" t="s">
        <v>62</v>
      </c>
      <c r="L16" s="49"/>
      <c r="M16" s="50">
        <v>40</v>
      </c>
      <c r="N16" s="50"/>
      <c r="O16" s="51"/>
      <c r="P16" s="52"/>
      <c r="Q16" s="53">
        <f t="shared" si="1"/>
        <v>40</v>
      </c>
      <c r="R16" s="8">
        <f t="shared" si="0"/>
        <v>22358.97</v>
      </c>
      <c r="T16"/>
      <c r="U16"/>
      <c r="V16"/>
    </row>
    <row r="17" spans="1:22" ht="15" x14ac:dyDescent="0.25">
      <c r="A17" s="21"/>
      <c r="B17" s="22"/>
      <c r="C17" s="23"/>
      <c r="D17" s="24"/>
      <c r="E17" s="25"/>
      <c r="F17" s="24"/>
      <c r="G17" s="46"/>
      <c r="H17" s="55"/>
      <c r="I17" s="48" t="s">
        <v>51</v>
      </c>
      <c r="J17" s="22">
        <v>1197</v>
      </c>
      <c r="K17" s="45" t="s">
        <v>63</v>
      </c>
      <c r="L17" s="49"/>
      <c r="M17" s="50"/>
      <c r="N17" s="50">
        <v>500</v>
      </c>
      <c r="O17" s="51"/>
      <c r="P17" s="52"/>
      <c r="Q17" s="53">
        <f t="shared" si="1"/>
        <v>500</v>
      </c>
      <c r="R17" s="8">
        <f t="shared" si="0"/>
        <v>21858.97</v>
      </c>
      <c r="T17"/>
      <c r="U17"/>
      <c r="V17"/>
    </row>
    <row r="18" spans="1:22" ht="15" x14ac:dyDescent="0.25">
      <c r="A18" s="21"/>
      <c r="B18" s="22"/>
      <c r="C18" s="23"/>
      <c r="D18" s="24"/>
      <c r="E18" s="25"/>
      <c r="F18" s="24"/>
      <c r="G18" s="46"/>
      <c r="H18" s="55"/>
      <c r="I18" s="48" t="s">
        <v>52</v>
      </c>
      <c r="J18" s="22" t="s">
        <v>26</v>
      </c>
      <c r="K18" s="45" t="s">
        <v>42</v>
      </c>
      <c r="L18" s="49">
        <v>229.02</v>
      </c>
      <c r="M18" s="50"/>
      <c r="N18" s="3"/>
      <c r="O18" s="51"/>
      <c r="P18" s="52"/>
      <c r="Q18" s="53">
        <f t="shared" si="1"/>
        <v>229.02</v>
      </c>
      <c r="R18" s="8">
        <f t="shared" si="0"/>
        <v>21629.95</v>
      </c>
      <c r="T18"/>
      <c r="U18"/>
      <c r="V18"/>
    </row>
    <row r="19" spans="1:22" ht="15" x14ac:dyDescent="0.25">
      <c r="A19" s="21"/>
      <c r="B19" s="22"/>
      <c r="C19" s="23"/>
      <c r="D19" s="24"/>
      <c r="E19" s="25"/>
      <c r="F19" s="24"/>
      <c r="G19" s="46"/>
      <c r="H19" s="55"/>
      <c r="I19" s="48" t="s">
        <v>64</v>
      </c>
      <c r="J19" s="22">
        <v>1198</v>
      </c>
      <c r="K19" s="45" t="s">
        <v>65</v>
      </c>
      <c r="L19" s="49"/>
      <c r="M19" s="50">
        <v>54.4</v>
      </c>
      <c r="N19" s="3"/>
      <c r="O19" s="51"/>
      <c r="P19" s="52"/>
      <c r="Q19" s="53">
        <f t="shared" si="1"/>
        <v>54.4</v>
      </c>
      <c r="R19" s="8">
        <f t="shared" si="0"/>
        <v>21575.55</v>
      </c>
      <c r="T19"/>
      <c r="U19"/>
      <c r="V19"/>
    </row>
    <row r="20" spans="1:22" ht="15" x14ac:dyDescent="0.25">
      <c r="A20" s="21" t="s">
        <v>66</v>
      </c>
      <c r="B20" s="22">
        <v>3</v>
      </c>
      <c r="C20" s="23" t="s">
        <v>22</v>
      </c>
      <c r="D20" s="60"/>
      <c r="E20" s="61"/>
      <c r="F20" s="60"/>
      <c r="G20" s="62">
        <v>1.57</v>
      </c>
      <c r="H20" s="55"/>
      <c r="I20" s="48" t="s">
        <v>53</v>
      </c>
      <c r="J20" s="22">
        <v>1199</v>
      </c>
      <c r="K20" s="45" t="s">
        <v>67</v>
      </c>
      <c r="L20" s="49">
        <v>171.6</v>
      </c>
      <c r="M20" s="50"/>
      <c r="N20" s="3"/>
      <c r="O20" s="51"/>
      <c r="P20" s="52"/>
      <c r="Q20" s="53">
        <f t="shared" si="1"/>
        <v>171.6</v>
      </c>
      <c r="R20" s="8">
        <f t="shared" si="0"/>
        <v>21403.95</v>
      </c>
      <c r="T20" s="38"/>
      <c r="U20"/>
      <c r="V20"/>
    </row>
    <row r="21" spans="1:22" ht="15" x14ac:dyDescent="0.25">
      <c r="A21" s="21"/>
      <c r="B21" s="22"/>
      <c r="C21" s="23"/>
      <c r="D21" s="60"/>
      <c r="E21" s="61"/>
      <c r="F21" s="63"/>
      <c r="G21" s="64"/>
      <c r="H21" s="55"/>
      <c r="I21" s="48" t="s">
        <v>53</v>
      </c>
      <c r="J21" s="22">
        <v>1200</v>
      </c>
      <c r="K21" s="45" t="s">
        <v>54</v>
      </c>
      <c r="L21" s="49"/>
      <c r="M21" s="50"/>
      <c r="N21" s="3"/>
      <c r="O21" s="57">
        <v>214</v>
      </c>
      <c r="P21" s="52"/>
      <c r="Q21" s="53">
        <f t="shared" si="1"/>
        <v>214</v>
      </c>
      <c r="R21" s="8">
        <f t="shared" si="0"/>
        <v>21189.95</v>
      </c>
      <c r="T21"/>
      <c r="U21"/>
      <c r="V21"/>
    </row>
    <row r="22" spans="1:22" ht="15" x14ac:dyDescent="0.25">
      <c r="A22" s="21"/>
      <c r="B22" s="22"/>
      <c r="C22" s="23"/>
      <c r="D22" s="60"/>
      <c r="E22" s="61"/>
      <c r="F22" s="60"/>
      <c r="G22" s="65"/>
      <c r="H22" s="55"/>
      <c r="I22" s="48" t="s">
        <v>53</v>
      </c>
      <c r="J22" s="22">
        <v>1201</v>
      </c>
      <c r="K22" s="45" t="s">
        <v>55</v>
      </c>
      <c r="L22" s="49"/>
      <c r="M22" s="50"/>
      <c r="N22" s="3"/>
      <c r="O22" s="57">
        <v>91.2</v>
      </c>
      <c r="P22" s="52">
        <v>15.2</v>
      </c>
      <c r="Q22" s="53">
        <f t="shared" si="1"/>
        <v>91.2</v>
      </c>
      <c r="R22" s="8">
        <f t="shared" si="0"/>
        <v>21098.75</v>
      </c>
      <c r="T22"/>
      <c r="U22"/>
      <c r="V22"/>
    </row>
    <row r="23" spans="1:22" ht="15" x14ac:dyDescent="0.25">
      <c r="A23" s="21"/>
      <c r="B23" s="22"/>
      <c r="C23" s="23"/>
      <c r="D23" s="60"/>
      <c r="E23" s="61"/>
      <c r="F23" s="60"/>
      <c r="G23" s="65"/>
      <c r="H23" s="55"/>
      <c r="I23" s="48" t="s">
        <v>53</v>
      </c>
      <c r="J23" s="22">
        <v>1202</v>
      </c>
      <c r="K23" s="66" t="s">
        <v>56</v>
      </c>
      <c r="L23" s="50"/>
      <c r="M23" s="50"/>
      <c r="N23" s="3"/>
      <c r="O23" s="50">
        <v>500</v>
      </c>
      <c r="P23" s="52"/>
      <c r="Q23" s="53">
        <f t="shared" si="1"/>
        <v>500</v>
      </c>
      <c r="R23" s="8">
        <f t="shared" si="0"/>
        <v>20598.75</v>
      </c>
      <c r="T23"/>
      <c r="U23"/>
      <c r="V23"/>
    </row>
    <row r="24" spans="1:22" ht="15" x14ac:dyDescent="0.25">
      <c r="A24" s="21"/>
      <c r="B24" s="22"/>
      <c r="C24" s="23"/>
      <c r="D24" s="60"/>
      <c r="E24" s="61"/>
      <c r="F24" s="60"/>
      <c r="G24" s="67"/>
      <c r="H24" s="55"/>
      <c r="I24" s="48" t="s">
        <v>53</v>
      </c>
      <c r="J24" s="22">
        <v>1203</v>
      </c>
      <c r="K24" s="66" t="s">
        <v>57</v>
      </c>
      <c r="L24" s="50"/>
      <c r="M24" s="50"/>
      <c r="N24" s="3"/>
      <c r="O24" s="50">
        <v>500</v>
      </c>
      <c r="P24" s="52"/>
      <c r="Q24" s="53">
        <f t="shared" si="1"/>
        <v>500</v>
      </c>
      <c r="R24" s="8">
        <f t="shared" si="0"/>
        <v>20098.75</v>
      </c>
      <c r="T24"/>
      <c r="U24"/>
      <c r="V24"/>
    </row>
    <row r="25" spans="1:22" ht="15" x14ac:dyDescent="0.25">
      <c r="A25" s="21"/>
      <c r="B25" s="22"/>
      <c r="C25" s="23"/>
      <c r="D25" s="60"/>
      <c r="E25" s="61"/>
      <c r="F25" s="60"/>
      <c r="G25" s="67"/>
      <c r="H25" s="55"/>
      <c r="I25" s="48" t="s">
        <v>53</v>
      </c>
      <c r="J25" s="22">
        <v>1204</v>
      </c>
      <c r="K25" s="66" t="s">
        <v>58</v>
      </c>
      <c r="L25" s="50"/>
      <c r="M25" s="50"/>
      <c r="N25" s="3"/>
      <c r="O25" s="50">
        <v>500</v>
      </c>
      <c r="P25" s="52"/>
      <c r="Q25" s="68">
        <f t="shared" si="1"/>
        <v>500</v>
      </c>
      <c r="R25" s="8">
        <f t="shared" si="0"/>
        <v>19598.75</v>
      </c>
      <c r="T25"/>
      <c r="U25"/>
      <c r="V25"/>
    </row>
    <row r="26" spans="1:22" ht="15" x14ac:dyDescent="0.25">
      <c r="A26" s="21"/>
      <c r="B26" s="22"/>
      <c r="C26" s="23"/>
      <c r="D26" s="60"/>
      <c r="E26" s="61"/>
      <c r="F26" s="60"/>
      <c r="G26" s="64"/>
      <c r="H26" s="55"/>
      <c r="I26" s="48" t="s">
        <v>53</v>
      </c>
      <c r="J26" s="22">
        <v>1205</v>
      </c>
      <c r="K26" s="69" t="s">
        <v>59</v>
      </c>
      <c r="L26" s="70"/>
      <c r="M26" s="71">
        <v>12</v>
      </c>
      <c r="O26" s="72">
        <v>500</v>
      </c>
      <c r="P26" s="52"/>
      <c r="Q26" s="53">
        <f t="shared" si="1"/>
        <v>512</v>
      </c>
      <c r="R26" s="8">
        <f t="shared" si="0"/>
        <v>19086.75</v>
      </c>
      <c r="T26"/>
      <c r="U26"/>
      <c r="V26"/>
    </row>
    <row r="27" spans="1:22" ht="15" x14ac:dyDescent="0.25">
      <c r="A27" s="21" t="s">
        <v>68</v>
      </c>
      <c r="B27" s="22">
        <v>4</v>
      </c>
      <c r="C27" s="23" t="s">
        <v>22</v>
      </c>
      <c r="D27" s="60"/>
      <c r="E27" s="61"/>
      <c r="F27" s="60"/>
      <c r="G27" s="62">
        <v>1.68</v>
      </c>
      <c r="H27" s="55"/>
      <c r="I27" s="48" t="s">
        <v>60</v>
      </c>
      <c r="J27" s="22" t="s">
        <v>26</v>
      </c>
      <c r="K27" s="45" t="s">
        <v>69</v>
      </c>
      <c r="L27" s="49">
        <v>229.02</v>
      </c>
      <c r="M27" s="50"/>
      <c r="N27" s="3"/>
      <c r="O27" s="51"/>
      <c r="P27" s="52"/>
      <c r="Q27" s="53">
        <f t="shared" si="1"/>
        <v>229.02</v>
      </c>
      <c r="R27" s="73">
        <f t="shared" si="0"/>
        <v>18857.73</v>
      </c>
      <c r="T27"/>
      <c r="U27"/>
      <c r="V27"/>
    </row>
    <row r="28" spans="1:22" ht="15" x14ac:dyDescent="0.25">
      <c r="A28" s="21"/>
      <c r="B28" s="22"/>
      <c r="C28" s="23"/>
      <c r="D28" s="60"/>
      <c r="E28" s="61"/>
      <c r="F28" s="60"/>
      <c r="G28" s="58"/>
      <c r="H28" s="55"/>
      <c r="I28" s="48" t="s">
        <v>60</v>
      </c>
      <c r="J28" s="22">
        <v>1206</v>
      </c>
      <c r="K28" s="45" t="s">
        <v>70</v>
      </c>
      <c r="L28" s="49"/>
      <c r="M28" s="50"/>
      <c r="N28" s="3"/>
      <c r="O28" s="57">
        <v>188.4</v>
      </c>
      <c r="P28" s="52">
        <v>31.4</v>
      </c>
      <c r="Q28" s="53">
        <f t="shared" si="1"/>
        <v>188.4</v>
      </c>
      <c r="R28" s="8">
        <f t="shared" si="0"/>
        <v>18669.329999999998</v>
      </c>
      <c r="S28" s="36"/>
      <c r="T28"/>
      <c r="U28"/>
      <c r="V28"/>
    </row>
    <row r="29" spans="1:22" ht="15" x14ac:dyDescent="0.25">
      <c r="A29" s="21"/>
      <c r="B29" s="22"/>
      <c r="C29" s="23"/>
      <c r="D29" s="60"/>
      <c r="E29" s="61"/>
      <c r="F29" s="60"/>
      <c r="G29" s="58"/>
      <c r="H29" s="55"/>
      <c r="I29" s="48" t="s">
        <v>60</v>
      </c>
      <c r="J29" s="22">
        <v>1207</v>
      </c>
      <c r="K29" s="45" t="s">
        <v>71</v>
      </c>
      <c r="L29" s="49"/>
      <c r="M29" s="50">
        <v>60</v>
      </c>
      <c r="N29" s="3"/>
      <c r="O29" s="51"/>
      <c r="P29" s="52"/>
      <c r="Q29" s="53">
        <f t="shared" si="1"/>
        <v>60</v>
      </c>
      <c r="R29" s="8">
        <f t="shared" si="0"/>
        <v>18609.329999999998</v>
      </c>
      <c r="S29" s="36"/>
      <c r="T29"/>
      <c r="U29"/>
      <c r="V29"/>
    </row>
    <row r="30" spans="1:22" ht="15" x14ac:dyDescent="0.25">
      <c r="A30" s="21"/>
      <c r="B30" s="22"/>
      <c r="C30" s="23"/>
      <c r="D30" s="60"/>
      <c r="E30" s="61"/>
      <c r="F30" s="60"/>
      <c r="G30" s="58"/>
      <c r="H30" s="55"/>
      <c r="I30" s="48" t="s">
        <v>72</v>
      </c>
      <c r="J30" s="22">
        <v>1208</v>
      </c>
      <c r="K30" s="45" t="s">
        <v>73</v>
      </c>
      <c r="L30" s="49"/>
      <c r="M30" s="50">
        <v>520</v>
      </c>
      <c r="N30" s="3"/>
      <c r="O30" s="51"/>
      <c r="P30" s="52"/>
      <c r="Q30" s="53">
        <f t="shared" si="1"/>
        <v>520</v>
      </c>
      <c r="R30" s="8">
        <f t="shared" si="0"/>
        <v>18089.329999999998</v>
      </c>
      <c r="S30" s="36"/>
      <c r="T30"/>
      <c r="U30"/>
      <c r="V30"/>
    </row>
    <row r="31" spans="1:22" ht="15" x14ac:dyDescent="0.25">
      <c r="A31" s="21" t="s">
        <v>72</v>
      </c>
      <c r="B31" s="22">
        <v>5</v>
      </c>
      <c r="C31" s="23" t="s">
        <v>22</v>
      </c>
      <c r="D31" s="60"/>
      <c r="E31" s="61"/>
      <c r="F31" s="60"/>
      <c r="G31" s="74">
        <v>1.83</v>
      </c>
      <c r="H31" s="55"/>
      <c r="I31" s="48" t="s">
        <v>74</v>
      </c>
      <c r="J31" s="22" t="s">
        <v>26</v>
      </c>
      <c r="K31" s="45" t="s">
        <v>42</v>
      </c>
      <c r="L31" s="49">
        <v>229.02</v>
      </c>
      <c r="M31" s="50"/>
      <c r="N31" s="3"/>
      <c r="O31" s="51"/>
      <c r="P31" s="52"/>
      <c r="Q31" s="53">
        <f t="shared" si="1"/>
        <v>229.02</v>
      </c>
      <c r="R31" s="8">
        <f t="shared" si="0"/>
        <v>17860.309999999998</v>
      </c>
      <c r="S31" s="36"/>
      <c r="T31"/>
      <c r="U31"/>
      <c r="V31"/>
    </row>
    <row r="32" spans="1:22" ht="15" x14ac:dyDescent="0.25">
      <c r="A32" s="21"/>
      <c r="B32" s="22"/>
      <c r="C32" s="23"/>
      <c r="D32" s="75"/>
      <c r="E32" s="3"/>
      <c r="F32" s="75"/>
      <c r="G32" s="58"/>
      <c r="H32" s="55"/>
      <c r="I32" s="48" t="s">
        <v>75</v>
      </c>
      <c r="J32" s="22">
        <v>1209</v>
      </c>
      <c r="K32" s="45" t="s">
        <v>76</v>
      </c>
      <c r="L32" s="49"/>
      <c r="M32" s="50">
        <v>38</v>
      </c>
      <c r="N32" s="3"/>
      <c r="O32" s="51"/>
      <c r="P32" s="52"/>
      <c r="Q32" s="53">
        <f t="shared" si="1"/>
        <v>38</v>
      </c>
      <c r="R32" s="8">
        <f t="shared" si="0"/>
        <v>17822.309999999998</v>
      </c>
      <c r="S32" s="36"/>
      <c r="T32"/>
      <c r="U32"/>
      <c r="V32"/>
    </row>
    <row r="33" spans="1:22" ht="15" x14ac:dyDescent="0.25">
      <c r="A33" s="21"/>
      <c r="B33" s="22"/>
      <c r="C33" s="23"/>
      <c r="D33" s="75"/>
      <c r="E33" s="3"/>
      <c r="F33" s="75"/>
      <c r="G33" s="58"/>
      <c r="H33" s="55"/>
      <c r="I33" s="48" t="s">
        <v>77</v>
      </c>
      <c r="J33" s="22">
        <v>1210</v>
      </c>
      <c r="K33" s="45" t="s">
        <v>44</v>
      </c>
      <c r="L33" s="49"/>
      <c r="M33" s="50"/>
      <c r="N33" s="3"/>
      <c r="O33" s="57">
        <v>210.96</v>
      </c>
      <c r="P33" s="52">
        <v>35.159999999999997</v>
      </c>
      <c r="Q33" s="53">
        <f t="shared" si="1"/>
        <v>210.96</v>
      </c>
      <c r="R33" s="8">
        <f t="shared" si="0"/>
        <v>17611.349999999999</v>
      </c>
      <c r="S33" s="36"/>
      <c r="T33"/>
      <c r="U33"/>
      <c r="V33"/>
    </row>
    <row r="34" spans="1:22" ht="15" x14ac:dyDescent="0.25">
      <c r="A34" s="21"/>
      <c r="B34" s="22"/>
      <c r="C34" s="23"/>
      <c r="D34" s="75"/>
      <c r="E34" s="3"/>
      <c r="F34" s="75"/>
      <c r="G34" s="58"/>
      <c r="H34" s="55"/>
      <c r="I34" s="48" t="s">
        <v>77</v>
      </c>
      <c r="J34" s="22">
        <v>1211</v>
      </c>
      <c r="K34" s="45" t="s">
        <v>78</v>
      </c>
      <c r="L34" s="49"/>
      <c r="M34" s="50">
        <v>83.46</v>
      </c>
      <c r="N34" s="3"/>
      <c r="O34" s="51"/>
      <c r="P34" s="52">
        <v>13.91</v>
      </c>
      <c r="Q34" s="53">
        <f t="shared" si="1"/>
        <v>83.46</v>
      </c>
      <c r="R34" s="8">
        <f t="shared" si="0"/>
        <v>17527.89</v>
      </c>
      <c r="S34" s="36"/>
      <c r="T34"/>
      <c r="U34"/>
      <c r="V34"/>
    </row>
    <row r="35" spans="1:22" ht="15" x14ac:dyDescent="0.25">
      <c r="A35" s="21"/>
      <c r="B35" s="22"/>
      <c r="C35" s="23"/>
      <c r="D35" s="75"/>
      <c r="E35" s="3"/>
      <c r="F35" s="75"/>
      <c r="G35" s="58"/>
      <c r="H35" s="55"/>
      <c r="I35" s="48" t="s">
        <v>77</v>
      </c>
      <c r="J35" s="22">
        <v>1212</v>
      </c>
      <c r="K35" s="45" t="s">
        <v>79</v>
      </c>
      <c r="L35" s="76"/>
      <c r="M35" s="3"/>
      <c r="N35" s="3"/>
      <c r="O35" s="57">
        <v>252</v>
      </c>
      <c r="P35" s="52">
        <v>42</v>
      </c>
      <c r="Q35" s="53">
        <f t="shared" si="1"/>
        <v>252</v>
      </c>
      <c r="R35" s="8">
        <f t="shared" si="0"/>
        <v>17275.89</v>
      </c>
      <c r="S35" s="36"/>
      <c r="T35"/>
      <c r="U35"/>
      <c r="V35"/>
    </row>
    <row r="36" spans="1:22" ht="15" x14ac:dyDescent="0.25">
      <c r="A36" s="21"/>
      <c r="B36" s="22"/>
      <c r="C36" s="23"/>
      <c r="D36" s="75"/>
      <c r="E36" s="3"/>
      <c r="F36" s="75"/>
      <c r="G36" s="58"/>
      <c r="H36" s="55"/>
      <c r="I36" s="48" t="s">
        <v>77</v>
      </c>
      <c r="J36" s="22">
        <v>1213</v>
      </c>
      <c r="K36" s="45" t="s">
        <v>80</v>
      </c>
      <c r="L36" s="76"/>
      <c r="M36" s="3"/>
      <c r="N36" s="3"/>
      <c r="O36" s="57">
        <v>118.8</v>
      </c>
      <c r="P36" s="52">
        <v>19.8</v>
      </c>
      <c r="Q36" s="53">
        <f t="shared" si="1"/>
        <v>118.8</v>
      </c>
      <c r="R36" s="73">
        <f t="shared" si="0"/>
        <v>17157.09</v>
      </c>
      <c r="S36" s="36"/>
      <c r="T36"/>
      <c r="U36"/>
      <c r="V36"/>
    </row>
    <row r="37" spans="1:22" ht="15" x14ac:dyDescent="0.25">
      <c r="A37" s="21"/>
      <c r="B37" s="22"/>
      <c r="C37" s="23"/>
      <c r="D37" s="75"/>
      <c r="E37" s="3"/>
      <c r="F37" s="75"/>
      <c r="G37" s="58"/>
      <c r="H37" s="55"/>
      <c r="I37" s="48" t="s">
        <v>81</v>
      </c>
      <c r="J37" s="22" t="s">
        <v>26</v>
      </c>
      <c r="K37" s="45" t="s">
        <v>42</v>
      </c>
      <c r="L37" s="49">
        <v>229.02</v>
      </c>
      <c r="M37" s="50"/>
      <c r="N37" s="50"/>
      <c r="O37" s="57"/>
      <c r="P37" s="52"/>
      <c r="Q37" s="53">
        <f t="shared" si="1"/>
        <v>229.02</v>
      </c>
      <c r="R37" s="8">
        <f t="shared" si="0"/>
        <v>16928.07</v>
      </c>
      <c r="S37" s="36"/>
      <c r="T37"/>
      <c r="U37"/>
      <c r="V37"/>
    </row>
    <row r="38" spans="1:22" ht="15" x14ac:dyDescent="0.25">
      <c r="A38" s="21" t="s">
        <v>83</v>
      </c>
      <c r="B38" s="22">
        <v>6</v>
      </c>
      <c r="C38" s="23" t="s">
        <v>22</v>
      </c>
      <c r="D38" s="75"/>
      <c r="E38" s="3"/>
      <c r="F38" s="75"/>
      <c r="G38" s="104">
        <v>2.31</v>
      </c>
      <c r="H38" s="55"/>
      <c r="I38" s="48" t="s">
        <v>81</v>
      </c>
      <c r="J38" s="22">
        <v>1214</v>
      </c>
      <c r="K38" s="45" t="s">
        <v>46</v>
      </c>
      <c r="L38" s="49"/>
      <c r="M38" s="50">
        <v>32.299999999999997</v>
      </c>
      <c r="N38" s="50"/>
      <c r="O38" s="57"/>
      <c r="P38" s="52"/>
      <c r="Q38" s="53">
        <f t="shared" si="1"/>
        <v>32.299999999999997</v>
      </c>
      <c r="R38" s="8">
        <f t="shared" si="0"/>
        <v>16895.77</v>
      </c>
      <c r="S38" s="36"/>
      <c r="T38"/>
      <c r="U38"/>
      <c r="V38"/>
    </row>
    <row r="39" spans="1:22" ht="15" x14ac:dyDescent="0.25">
      <c r="A39" s="21"/>
      <c r="B39" s="22"/>
      <c r="C39" s="23"/>
      <c r="D39" s="75"/>
      <c r="E39" s="3"/>
      <c r="F39" s="75"/>
      <c r="G39" s="58"/>
      <c r="H39" s="55"/>
      <c r="I39" s="48" t="s">
        <v>81</v>
      </c>
      <c r="J39" s="22">
        <v>1215</v>
      </c>
      <c r="K39" s="45" t="s">
        <v>67</v>
      </c>
      <c r="L39" s="49">
        <v>171.6</v>
      </c>
      <c r="M39" s="50"/>
      <c r="N39" s="50"/>
      <c r="O39" s="57"/>
      <c r="P39" s="52"/>
      <c r="Q39" s="53">
        <f t="shared" si="1"/>
        <v>171.6</v>
      </c>
      <c r="R39" s="73">
        <f t="shared" si="0"/>
        <v>16724.170000000002</v>
      </c>
      <c r="S39" s="36"/>
      <c r="T39"/>
      <c r="U39"/>
      <c r="V39"/>
    </row>
    <row r="40" spans="1:22" ht="15" x14ac:dyDescent="0.25">
      <c r="A40" s="21"/>
      <c r="B40" s="22"/>
      <c r="C40" s="23"/>
      <c r="D40" s="75"/>
      <c r="E40" s="3"/>
      <c r="F40" s="75"/>
      <c r="G40" s="58"/>
      <c r="H40" s="55"/>
      <c r="I40" s="48" t="s">
        <v>81</v>
      </c>
      <c r="J40" s="22">
        <v>1216</v>
      </c>
      <c r="K40" s="45" t="s">
        <v>82</v>
      </c>
      <c r="L40" s="49"/>
      <c r="M40" s="50"/>
      <c r="N40" s="50"/>
      <c r="O40" s="57">
        <v>336</v>
      </c>
      <c r="P40" s="52">
        <v>56</v>
      </c>
      <c r="Q40" s="53">
        <f t="shared" si="1"/>
        <v>336</v>
      </c>
      <c r="R40" s="8">
        <f t="shared" si="0"/>
        <v>16388.170000000002</v>
      </c>
      <c r="S40" s="36"/>
      <c r="T40"/>
      <c r="U40"/>
      <c r="V40"/>
    </row>
    <row r="41" spans="1:22" ht="15" x14ac:dyDescent="0.25">
      <c r="A41" s="21"/>
      <c r="B41" s="22"/>
      <c r="C41" s="23"/>
      <c r="D41" s="75"/>
      <c r="E41" s="3"/>
      <c r="F41" s="75"/>
      <c r="G41" s="58"/>
      <c r="H41" s="55"/>
      <c r="I41" s="48" t="s">
        <v>84</v>
      </c>
      <c r="J41" s="22">
        <v>1217</v>
      </c>
      <c r="K41" s="45" t="s">
        <v>25</v>
      </c>
      <c r="L41" s="21"/>
      <c r="M41" s="50">
        <v>12</v>
      </c>
      <c r="N41" s="3"/>
      <c r="O41" s="51"/>
      <c r="P41" s="52"/>
      <c r="Q41" s="53">
        <f t="shared" si="1"/>
        <v>12</v>
      </c>
      <c r="R41" s="8">
        <f t="shared" si="0"/>
        <v>16376.170000000002</v>
      </c>
      <c r="S41" s="36"/>
      <c r="T41"/>
      <c r="U41"/>
      <c r="V41"/>
    </row>
    <row r="42" spans="1:22" ht="15" x14ac:dyDescent="0.25">
      <c r="A42" s="21"/>
      <c r="B42" s="22"/>
      <c r="C42" s="23"/>
      <c r="D42" s="75"/>
      <c r="E42" s="3"/>
      <c r="F42" s="75"/>
      <c r="G42" s="58"/>
      <c r="H42" s="55"/>
      <c r="I42" s="48" t="s">
        <v>85</v>
      </c>
      <c r="J42" s="22">
        <v>1218</v>
      </c>
      <c r="K42" s="45" t="s">
        <v>86</v>
      </c>
      <c r="L42" s="21"/>
      <c r="M42" s="3"/>
      <c r="N42" s="3"/>
      <c r="O42" s="51">
        <v>50</v>
      </c>
      <c r="P42" s="52"/>
      <c r="Q42" s="53">
        <f t="shared" si="1"/>
        <v>50</v>
      </c>
      <c r="R42" s="8">
        <f t="shared" si="0"/>
        <v>16326.170000000002</v>
      </c>
      <c r="S42" s="36"/>
      <c r="T42"/>
      <c r="U42"/>
      <c r="V42"/>
    </row>
    <row r="43" spans="1:22" ht="15" x14ac:dyDescent="0.25">
      <c r="A43" s="21" t="s">
        <v>87</v>
      </c>
      <c r="B43" s="22">
        <v>7</v>
      </c>
      <c r="C43" s="23" t="s">
        <v>22</v>
      </c>
      <c r="D43" s="75"/>
      <c r="E43" s="3"/>
      <c r="F43" s="75"/>
      <c r="G43" s="104">
        <v>2.27</v>
      </c>
      <c r="H43" s="55"/>
      <c r="I43" s="48" t="s">
        <v>88</v>
      </c>
      <c r="J43" s="22">
        <v>1219</v>
      </c>
      <c r="K43" s="45" t="s">
        <v>73</v>
      </c>
      <c r="L43" s="21"/>
      <c r="M43" s="3">
        <v>240</v>
      </c>
      <c r="N43" s="3"/>
      <c r="O43" s="51"/>
      <c r="P43" s="52"/>
      <c r="Q43" s="53">
        <f t="shared" si="1"/>
        <v>240</v>
      </c>
      <c r="R43" s="8">
        <f t="shared" si="0"/>
        <v>16086.170000000002</v>
      </c>
      <c r="S43" s="36"/>
      <c r="T43"/>
      <c r="U43"/>
      <c r="V43"/>
    </row>
    <row r="44" spans="1:22" ht="15" x14ac:dyDescent="0.25">
      <c r="A44" s="21"/>
      <c r="B44" s="22"/>
      <c r="C44" s="23"/>
      <c r="D44" s="75"/>
      <c r="E44" s="3"/>
      <c r="F44" s="75"/>
      <c r="G44" s="58"/>
      <c r="H44" s="55"/>
      <c r="I44" s="48" t="s">
        <v>88</v>
      </c>
      <c r="J44" s="22">
        <v>1220</v>
      </c>
      <c r="K44" s="45" t="s">
        <v>89</v>
      </c>
      <c r="L44" s="21"/>
      <c r="M44" s="3">
        <v>385.08</v>
      </c>
      <c r="N44" s="3"/>
      <c r="O44" s="51"/>
      <c r="P44" s="52">
        <v>64.180000000000007</v>
      </c>
      <c r="Q44" s="53">
        <f t="shared" si="1"/>
        <v>385.08</v>
      </c>
      <c r="R44" s="8">
        <f t="shared" si="0"/>
        <v>15701.090000000002</v>
      </c>
      <c r="S44" s="36"/>
      <c r="T44"/>
      <c r="U44"/>
      <c r="V44"/>
    </row>
    <row r="45" spans="1:22" ht="15" x14ac:dyDescent="0.25">
      <c r="A45" s="21" t="s">
        <v>90</v>
      </c>
      <c r="B45" s="22" t="s">
        <v>91</v>
      </c>
      <c r="C45" s="23" t="s">
        <v>92</v>
      </c>
      <c r="D45" s="75"/>
      <c r="E45" s="3">
        <v>5527.59</v>
      </c>
      <c r="F45" s="75"/>
      <c r="G45" s="58"/>
      <c r="H45" s="47">
        <v>5527.59</v>
      </c>
      <c r="I45" s="48" t="s">
        <v>93</v>
      </c>
      <c r="J45" s="22" t="s">
        <v>26</v>
      </c>
      <c r="K45" s="45" t="s">
        <v>42</v>
      </c>
      <c r="L45" s="21">
        <v>229.02</v>
      </c>
      <c r="M45" s="3"/>
      <c r="N45" s="3"/>
      <c r="O45" s="51"/>
      <c r="P45" s="52"/>
      <c r="Q45" s="53">
        <f t="shared" si="1"/>
        <v>229.02</v>
      </c>
      <c r="R45" s="8">
        <f t="shared" si="0"/>
        <v>20999.66</v>
      </c>
      <c r="S45" s="36"/>
      <c r="T45"/>
      <c r="U45"/>
      <c r="V45"/>
    </row>
    <row r="46" spans="1:22" ht="15" x14ac:dyDescent="0.25">
      <c r="A46" s="21"/>
      <c r="B46" s="22"/>
      <c r="C46" s="23"/>
      <c r="D46" s="75"/>
      <c r="E46" s="3"/>
      <c r="F46" s="75"/>
      <c r="G46" s="58"/>
      <c r="H46" s="55"/>
      <c r="I46" s="48" t="s">
        <v>93</v>
      </c>
      <c r="J46" s="22">
        <v>1221</v>
      </c>
      <c r="K46" s="45" t="s">
        <v>46</v>
      </c>
      <c r="L46" s="21"/>
      <c r="M46" s="3">
        <v>45.14</v>
      </c>
      <c r="N46" s="3"/>
      <c r="O46" s="51"/>
      <c r="P46" s="52"/>
      <c r="Q46" s="53">
        <f t="shared" si="1"/>
        <v>45.14</v>
      </c>
      <c r="R46" s="8">
        <f t="shared" si="0"/>
        <v>20954.52</v>
      </c>
      <c r="S46" s="36"/>
      <c r="T46"/>
      <c r="U46"/>
      <c r="V46"/>
    </row>
    <row r="47" spans="1:22" ht="15" x14ac:dyDescent="0.25">
      <c r="A47" s="21"/>
      <c r="B47" s="22"/>
      <c r="C47" s="23"/>
      <c r="D47" s="75"/>
      <c r="E47" s="3"/>
      <c r="F47" s="75"/>
      <c r="G47" s="58"/>
      <c r="H47" s="55"/>
      <c r="I47" s="48" t="s">
        <v>94</v>
      </c>
      <c r="J47" s="22">
        <v>1222</v>
      </c>
      <c r="K47" s="45" t="s">
        <v>89</v>
      </c>
      <c r="L47" s="21"/>
      <c r="M47" s="3">
        <v>218.72</v>
      </c>
      <c r="N47" s="3"/>
      <c r="O47" s="51"/>
      <c r="P47" s="52">
        <v>36.450000000000003</v>
      </c>
      <c r="Q47" s="53">
        <f t="shared" si="1"/>
        <v>218.72</v>
      </c>
      <c r="R47" s="8">
        <f t="shared" si="0"/>
        <v>20735.8</v>
      </c>
      <c r="S47" s="36"/>
      <c r="T47"/>
      <c r="U47"/>
      <c r="V47"/>
    </row>
    <row r="48" spans="1:22" ht="15" x14ac:dyDescent="0.25">
      <c r="A48" s="21"/>
      <c r="B48" s="22"/>
      <c r="C48" s="23"/>
      <c r="D48" s="75"/>
      <c r="E48" s="3"/>
      <c r="F48" s="75"/>
      <c r="G48" s="58"/>
      <c r="H48" s="55"/>
      <c r="I48" s="48" t="s">
        <v>95</v>
      </c>
      <c r="J48" s="22">
        <v>1223</v>
      </c>
      <c r="K48" s="45" t="s">
        <v>96</v>
      </c>
      <c r="L48" s="21"/>
      <c r="M48" s="3"/>
      <c r="N48" s="3"/>
      <c r="O48" s="51">
        <v>577.20000000000005</v>
      </c>
      <c r="P48" s="52">
        <v>96.2</v>
      </c>
      <c r="Q48" s="53">
        <f t="shared" si="1"/>
        <v>577.20000000000005</v>
      </c>
      <c r="R48" s="8">
        <f t="shared" si="0"/>
        <v>20158.599999999999</v>
      </c>
      <c r="S48" s="36"/>
      <c r="T48"/>
      <c r="U48"/>
      <c r="V48"/>
    </row>
    <row r="49" spans="1:22" ht="15" x14ac:dyDescent="0.25">
      <c r="A49" s="21" t="s">
        <v>109</v>
      </c>
      <c r="B49" s="22">
        <v>8</v>
      </c>
      <c r="C49" s="23"/>
      <c r="D49" s="75"/>
      <c r="E49" s="3"/>
      <c r="F49" s="75"/>
      <c r="G49" s="104">
        <v>2.73</v>
      </c>
      <c r="H49" s="55"/>
      <c r="I49" s="48" t="s">
        <v>95</v>
      </c>
      <c r="J49" s="22">
        <v>1224</v>
      </c>
      <c r="K49" s="45" t="s">
        <v>89</v>
      </c>
      <c r="L49" s="21"/>
      <c r="M49" s="3">
        <v>157.08000000000001</v>
      </c>
      <c r="N49" s="3"/>
      <c r="O49" s="51"/>
      <c r="P49" s="52">
        <v>26.18</v>
      </c>
      <c r="Q49" s="53">
        <f t="shared" si="1"/>
        <v>157.08000000000001</v>
      </c>
      <c r="R49" s="8">
        <f t="shared" si="0"/>
        <v>20001.519999999997</v>
      </c>
      <c r="S49" s="36"/>
      <c r="T49"/>
      <c r="U49"/>
      <c r="V49"/>
    </row>
    <row r="50" spans="1:22" ht="15" x14ac:dyDescent="0.25">
      <c r="A50" s="21"/>
      <c r="B50" s="22"/>
      <c r="C50" s="23"/>
      <c r="D50" s="75"/>
      <c r="E50" s="3"/>
      <c r="F50" s="75"/>
      <c r="G50" s="58"/>
      <c r="H50" s="55"/>
      <c r="I50" s="48" t="s">
        <v>97</v>
      </c>
      <c r="J50" s="22" t="s">
        <v>26</v>
      </c>
      <c r="K50" s="45" t="s">
        <v>42</v>
      </c>
      <c r="L50" s="21">
        <v>229.02</v>
      </c>
      <c r="M50" s="3"/>
      <c r="N50" s="3"/>
      <c r="O50" s="51"/>
      <c r="P50" s="52"/>
      <c r="Q50" s="53">
        <f t="shared" si="1"/>
        <v>229.02</v>
      </c>
      <c r="R50" s="8">
        <f t="shared" si="0"/>
        <v>19772.499999999996</v>
      </c>
      <c r="S50" s="36"/>
      <c r="T50"/>
      <c r="U50"/>
      <c r="V50"/>
    </row>
    <row r="51" spans="1:22" ht="15" x14ac:dyDescent="0.25">
      <c r="A51" s="21"/>
      <c r="B51" s="22"/>
      <c r="C51" s="23"/>
      <c r="D51" s="75"/>
      <c r="E51" s="3"/>
      <c r="F51" s="75"/>
      <c r="G51" s="58"/>
      <c r="H51" s="55"/>
      <c r="I51" s="48" t="s">
        <v>97</v>
      </c>
      <c r="J51" s="22">
        <v>1225</v>
      </c>
      <c r="K51" s="105" t="s">
        <v>25</v>
      </c>
      <c r="L51" s="21"/>
      <c r="M51" s="3">
        <v>12</v>
      </c>
      <c r="N51" s="3"/>
      <c r="O51" s="51"/>
      <c r="P51" s="52"/>
      <c r="Q51" s="53">
        <f t="shared" si="1"/>
        <v>12</v>
      </c>
      <c r="R51" s="8">
        <f t="shared" si="0"/>
        <v>19760.499999999996</v>
      </c>
      <c r="S51" s="36"/>
      <c r="T51"/>
      <c r="U51"/>
      <c r="V51"/>
    </row>
    <row r="52" spans="1:22" ht="15" x14ac:dyDescent="0.25">
      <c r="A52" s="21"/>
      <c r="B52" s="22"/>
      <c r="C52" s="23"/>
      <c r="D52" s="75"/>
      <c r="E52" s="3"/>
      <c r="F52" s="75"/>
      <c r="G52" s="58"/>
      <c r="H52" s="55"/>
      <c r="I52" s="48" t="s">
        <v>97</v>
      </c>
      <c r="J52" s="22">
        <v>1226</v>
      </c>
      <c r="K52" s="45" t="s">
        <v>46</v>
      </c>
      <c r="L52" s="21">
        <v>136</v>
      </c>
      <c r="M52" s="3">
        <v>96.9</v>
      </c>
      <c r="N52" s="3"/>
      <c r="O52" s="51"/>
      <c r="P52" s="52"/>
      <c r="Q52" s="53">
        <f t="shared" si="1"/>
        <v>232.9</v>
      </c>
      <c r="R52" s="8">
        <f t="shared" si="0"/>
        <v>19527.599999999995</v>
      </c>
      <c r="S52" s="36"/>
      <c r="T52"/>
      <c r="U52"/>
      <c r="V52"/>
    </row>
    <row r="53" spans="1:22" ht="15" x14ac:dyDescent="0.25">
      <c r="A53" s="21"/>
      <c r="B53" s="22"/>
      <c r="C53" s="23"/>
      <c r="D53" s="75"/>
      <c r="E53" s="3"/>
      <c r="F53" s="75"/>
      <c r="G53" s="58"/>
      <c r="H53" s="55"/>
      <c r="I53" s="48" t="s">
        <v>110</v>
      </c>
      <c r="J53" s="22">
        <v>1227</v>
      </c>
      <c r="K53" s="45" t="s">
        <v>73</v>
      </c>
      <c r="L53" s="21"/>
      <c r="M53" s="3">
        <v>360</v>
      </c>
      <c r="N53" s="3"/>
      <c r="O53" s="51"/>
      <c r="P53" s="52"/>
      <c r="Q53" s="53">
        <f t="shared" si="1"/>
        <v>360</v>
      </c>
      <c r="R53" s="8">
        <f t="shared" si="0"/>
        <v>19167.599999999995</v>
      </c>
      <c r="S53" s="36"/>
      <c r="T53"/>
      <c r="U53"/>
      <c r="V53"/>
    </row>
    <row r="54" spans="1:22" ht="15" x14ac:dyDescent="0.25">
      <c r="A54" s="21"/>
      <c r="B54" s="22"/>
      <c r="C54" s="23"/>
      <c r="D54" s="75"/>
      <c r="E54" s="3"/>
      <c r="F54" s="75"/>
      <c r="G54" s="58"/>
      <c r="H54" s="55"/>
      <c r="I54" s="48" t="s">
        <v>111</v>
      </c>
      <c r="J54" s="22" t="s">
        <v>26</v>
      </c>
      <c r="K54" s="45" t="s">
        <v>46</v>
      </c>
      <c r="L54" s="21">
        <v>229.02</v>
      </c>
      <c r="M54" s="3"/>
      <c r="N54" s="3"/>
      <c r="O54" s="51"/>
      <c r="P54" s="52"/>
      <c r="Q54" s="53">
        <f t="shared" si="1"/>
        <v>229.02</v>
      </c>
      <c r="R54" s="8">
        <f t="shared" si="0"/>
        <v>18938.579999999994</v>
      </c>
      <c r="S54" s="36"/>
      <c r="T54"/>
      <c r="U54"/>
      <c r="V54"/>
    </row>
    <row r="55" spans="1:22" ht="15" x14ac:dyDescent="0.25">
      <c r="A55" s="21"/>
      <c r="B55" s="22"/>
      <c r="C55" s="23"/>
      <c r="D55" s="75"/>
      <c r="E55" s="3"/>
      <c r="F55" s="75"/>
      <c r="G55" s="58"/>
      <c r="H55" s="55"/>
      <c r="I55" s="48" t="s">
        <v>112</v>
      </c>
      <c r="J55" s="22">
        <v>1228</v>
      </c>
      <c r="K55" s="45" t="s">
        <v>46</v>
      </c>
      <c r="L55" s="21">
        <v>43.26</v>
      </c>
      <c r="M55" s="3"/>
      <c r="N55" s="3"/>
      <c r="O55" s="51"/>
      <c r="P55" s="52"/>
      <c r="Q55" s="53">
        <f t="shared" si="1"/>
        <v>43.26</v>
      </c>
      <c r="R55" s="73">
        <f t="shared" si="0"/>
        <v>18895.319999999996</v>
      </c>
      <c r="S55" s="36"/>
      <c r="T55"/>
      <c r="U55"/>
      <c r="V55"/>
    </row>
    <row r="56" spans="1:22" ht="15" x14ac:dyDescent="0.25">
      <c r="A56" s="21" t="s">
        <v>113</v>
      </c>
      <c r="B56" s="22">
        <v>9</v>
      </c>
      <c r="C56" s="23"/>
      <c r="D56" s="75"/>
      <c r="E56" s="3"/>
      <c r="F56" s="75"/>
      <c r="G56" s="54">
        <v>2.82</v>
      </c>
      <c r="H56" s="55"/>
      <c r="I56" s="48" t="s">
        <v>112</v>
      </c>
      <c r="J56" s="22">
        <v>1229</v>
      </c>
      <c r="K56" s="45" t="s">
        <v>114</v>
      </c>
      <c r="L56" s="21">
        <v>60</v>
      </c>
      <c r="M56" s="3"/>
      <c r="N56" s="3"/>
      <c r="O56" s="51"/>
      <c r="P56" s="52"/>
      <c r="Q56" s="68">
        <f t="shared" si="1"/>
        <v>60</v>
      </c>
      <c r="R56" s="8">
        <f t="shared" si="0"/>
        <v>18835.319999999996</v>
      </c>
      <c r="S56" s="36"/>
      <c r="T56"/>
      <c r="U56"/>
      <c r="V56"/>
    </row>
    <row r="57" spans="1:22" ht="15" x14ac:dyDescent="0.25">
      <c r="A57" s="21"/>
      <c r="B57" s="22"/>
      <c r="C57" s="23"/>
      <c r="D57" s="75"/>
      <c r="E57" s="3"/>
      <c r="F57" s="75"/>
      <c r="G57" s="58"/>
      <c r="H57" s="55"/>
      <c r="I57" s="48" t="s">
        <v>112</v>
      </c>
      <c r="J57" s="22">
        <v>1230</v>
      </c>
      <c r="K57" s="45" t="s">
        <v>44</v>
      </c>
      <c r="L57" s="21"/>
      <c r="M57" s="3"/>
      <c r="N57" s="3"/>
      <c r="O57" s="51">
        <v>210.96</v>
      </c>
      <c r="P57" s="52">
        <v>35.159999999999997</v>
      </c>
      <c r="Q57" s="68">
        <f t="shared" si="1"/>
        <v>210.96</v>
      </c>
      <c r="R57" s="8">
        <f t="shared" si="0"/>
        <v>18624.359999999997</v>
      </c>
      <c r="S57" s="36"/>
      <c r="T57"/>
      <c r="U57"/>
      <c r="V57"/>
    </row>
    <row r="58" spans="1:22" ht="15" x14ac:dyDescent="0.25">
      <c r="A58" s="21"/>
      <c r="B58" s="22"/>
      <c r="C58" s="23"/>
      <c r="D58" s="75"/>
      <c r="E58" s="3"/>
      <c r="F58" s="75"/>
      <c r="G58" s="58"/>
      <c r="H58" s="55"/>
      <c r="I58" s="48" t="s">
        <v>112</v>
      </c>
      <c r="J58" s="22">
        <v>1231</v>
      </c>
      <c r="K58" s="105" t="s">
        <v>89</v>
      </c>
      <c r="L58" s="21"/>
      <c r="M58" s="3">
        <v>157.08000000000001</v>
      </c>
      <c r="N58" s="3"/>
      <c r="O58" s="51"/>
      <c r="P58" s="52">
        <v>26.18</v>
      </c>
      <c r="Q58" s="68">
        <f t="shared" si="1"/>
        <v>157.08000000000001</v>
      </c>
      <c r="R58" s="8">
        <f t="shared" si="0"/>
        <v>18467.279999999995</v>
      </c>
      <c r="S58" s="36"/>
      <c r="T58"/>
      <c r="U58"/>
      <c r="V58"/>
    </row>
    <row r="59" spans="1:22" ht="15" x14ac:dyDescent="0.25">
      <c r="A59" s="21"/>
      <c r="B59" s="22"/>
      <c r="C59" s="23"/>
      <c r="D59" s="75"/>
      <c r="E59" s="3"/>
      <c r="F59" s="75"/>
      <c r="G59" s="58"/>
      <c r="H59" s="55"/>
      <c r="I59" s="48" t="s">
        <v>115</v>
      </c>
      <c r="J59" s="22">
        <v>1232</v>
      </c>
      <c r="K59" s="105" t="s">
        <v>46</v>
      </c>
      <c r="L59" s="21">
        <v>17.260000000000002</v>
      </c>
      <c r="M59" s="3">
        <v>37.700000000000003</v>
      </c>
      <c r="N59" s="3"/>
      <c r="O59" s="51"/>
      <c r="P59" s="52"/>
      <c r="Q59" s="68">
        <f t="shared" si="1"/>
        <v>54.960000000000008</v>
      </c>
      <c r="R59" s="8">
        <f t="shared" si="0"/>
        <v>18412.319999999996</v>
      </c>
      <c r="S59" s="36"/>
      <c r="T59"/>
      <c r="U59"/>
      <c r="V59"/>
    </row>
    <row r="60" spans="1:22" ht="15" x14ac:dyDescent="0.25">
      <c r="A60" s="21"/>
      <c r="B60" s="22"/>
      <c r="C60" s="23"/>
      <c r="D60" s="75"/>
      <c r="E60" s="3"/>
      <c r="F60" s="75"/>
      <c r="G60" s="58"/>
      <c r="H60" s="55"/>
      <c r="I60" s="48" t="s">
        <v>115</v>
      </c>
      <c r="J60" s="22">
        <v>1233</v>
      </c>
      <c r="K60" s="105" t="s">
        <v>89</v>
      </c>
      <c r="L60" s="21"/>
      <c r="M60" s="3">
        <v>157.08000000000001</v>
      </c>
      <c r="N60" s="3"/>
      <c r="O60" s="51"/>
      <c r="P60" s="52">
        <v>26.18</v>
      </c>
      <c r="Q60" s="68">
        <f t="shared" si="1"/>
        <v>157.08000000000001</v>
      </c>
      <c r="R60" s="8">
        <f t="shared" si="0"/>
        <v>18255.239999999994</v>
      </c>
      <c r="S60" s="36"/>
      <c r="T60"/>
      <c r="U60"/>
      <c r="V60"/>
    </row>
    <row r="61" spans="1:22" ht="15" x14ac:dyDescent="0.25">
      <c r="A61" s="21"/>
      <c r="B61" s="22"/>
      <c r="C61" s="23"/>
      <c r="D61" s="75"/>
      <c r="E61" s="3"/>
      <c r="F61" s="75"/>
      <c r="G61" s="58"/>
      <c r="H61" s="55"/>
      <c r="I61" s="48" t="s">
        <v>115</v>
      </c>
      <c r="J61" s="22">
        <v>1234</v>
      </c>
      <c r="K61" s="45" t="s">
        <v>116</v>
      </c>
      <c r="L61" s="21"/>
      <c r="M61" s="3"/>
      <c r="N61" s="3"/>
      <c r="O61" s="51">
        <v>150</v>
      </c>
      <c r="P61" s="52">
        <v>25</v>
      </c>
      <c r="Q61" s="68">
        <f t="shared" si="1"/>
        <v>150</v>
      </c>
      <c r="R61" s="8">
        <f t="shared" si="0"/>
        <v>18105.239999999994</v>
      </c>
      <c r="S61" s="36"/>
      <c r="T61"/>
      <c r="U61"/>
      <c r="V61"/>
    </row>
    <row r="62" spans="1:22" ht="15" x14ac:dyDescent="0.25">
      <c r="A62" s="21"/>
      <c r="B62" s="22"/>
      <c r="C62" s="23"/>
      <c r="D62" s="75"/>
      <c r="E62" s="3"/>
      <c r="F62" s="75"/>
      <c r="G62" s="58"/>
      <c r="H62" s="55"/>
      <c r="I62" s="48" t="s">
        <v>115</v>
      </c>
      <c r="J62" s="22">
        <v>1235</v>
      </c>
      <c r="K62" s="45" t="s">
        <v>25</v>
      </c>
      <c r="L62" s="21"/>
      <c r="M62" s="3">
        <v>12</v>
      </c>
      <c r="N62" s="3"/>
      <c r="O62" s="51"/>
      <c r="P62" s="52"/>
      <c r="Q62" s="68">
        <f t="shared" si="1"/>
        <v>12</v>
      </c>
      <c r="R62" s="8">
        <f t="shared" si="0"/>
        <v>18093.239999999994</v>
      </c>
      <c r="S62" s="36"/>
      <c r="T62"/>
      <c r="U62"/>
      <c r="V62"/>
    </row>
    <row r="63" spans="1:22" ht="15" x14ac:dyDescent="0.25">
      <c r="A63" s="21"/>
      <c r="B63" s="22"/>
      <c r="C63" s="23"/>
      <c r="D63" s="75"/>
      <c r="E63" s="3"/>
      <c r="F63" s="75"/>
      <c r="G63" s="58"/>
      <c r="H63" s="55"/>
      <c r="I63" s="48" t="s">
        <v>115</v>
      </c>
      <c r="J63" s="22">
        <v>1236</v>
      </c>
      <c r="K63" s="45" t="s">
        <v>67</v>
      </c>
      <c r="L63" s="21">
        <v>210</v>
      </c>
      <c r="M63" s="3"/>
      <c r="N63" s="3"/>
      <c r="O63" s="51"/>
      <c r="P63" s="52"/>
      <c r="Q63" s="68">
        <f t="shared" si="1"/>
        <v>210</v>
      </c>
      <c r="R63" s="8">
        <f t="shared" si="0"/>
        <v>17883.239999999994</v>
      </c>
      <c r="S63" s="36"/>
      <c r="T63"/>
      <c r="U63"/>
      <c r="V63"/>
    </row>
    <row r="64" spans="1:22" ht="15" x14ac:dyDescent="0.25">
      <c r="A64" s="21"/>
      <c r="B64" s="22"/>
      <c r="C64" s="23"/>
      <c r="D64" s="75"/>
      <c r="E64" s="3"/>
      <c r="F64" s="75"/>
      <c r="G64" s="58"/>
      <c r="H64" s="55"/>
      <c r="I64" s="48"/>
      <c r="J64" s="22"/>
      <c r="K64" s="45"/>
      <c r="L64" s="21"/>
      <c r="M64" s="3"/>
      <c r="N64" s="3"/>
      <c r="O64" s="51"/>
      <c r="P64" s="52"/>
      <c r="Q64" s="68">
        <f t="shared" si="1"/>
        <v>0</v>
      </c>
      <c r="R64" s="8">
        <f t="shared" si="0"/>
        <v>17883.239999999994</v>
      </c>
      <c r="S64" s="36"/>
      <c r="T64"/>
      <c r="U64"/>
      <c r="V64"/>
    </row>
    <row r="65" spans="1:31" ht="15" x14ac:dyDescent="0.25">
      <c r="A65" s="21"/>
      <c r="B65" s="22"/>
      <c r="C65" s="23"/>
      <c r="D65" s="75"/>
      <c r="E65" s="3"/>
      <c r="F65" s="75"/>
      <c r="G65" s="58"/>
      <c r="H65" s="55"/>
      <c r="I65" s="48"/>
      <c r="J65" s="22"/>
      <c r="K65" s="45"/>
      <c r="L65" s="21"/>
      <c r="M65" s="3"/>
      <c r="N65" s="3"/>
      <c r="O65" s="51"/>
      <c r="P65" s="52"/>
      <c r="Q65" s="68">
        <f t="shared" si="1"/>
        <v>0</v>
      </c>
      <c r="R65" s="8">
        <f t="shared" si="0"/>
        <v>17883.239999999994</v>
      </c>
      <c r="S65" s="36"/>
      <c r="T65"/>
      <c r="U65"/>
      <c r="V65"/>
    </row>
    <row r="66" spans="1:31" ht="15" x14ac:dyDescent="0.25">
      <c r="A66" s="21"/>
      <c r="B66" s="22"/>
      <c r="C66" s="23"/>
      <c r="D66" s="75"/>
      <c r="E66" s="3"/>
      <c r="F66" s="75"/>
      <c r="G66" s="58"/>
      <c r="H66" s="55"/>
      <c r="I66" s="48"/>
      <c r="J66" s="22"/>
      <c r="K66" s="45"/>
      <c r="L66" s="21"/>
      <c r="M66" s="3"/>
      <c r="N66" s="3"/>
      <c r="O66" s="51"/>
      <c r="P66" s="52"/>
      <c r="Q66" s="68">
        <f t="shared" si="1"/>
        <v>0</v>
      </c>
      <c r="R66" s="8">
        <f t="shared" si="0"/>
        <v>17883.239999999994</v>
      </c>
      <c r="S66" s="36"/>
      <c r="T66"/>
      <c r="U66"/>
      <c r="V66"/>
    </row>
    <row r="67" spans="1:31" x14ac:dyDescent="0.2">
      <c r="A67" s="77"/>
      <c r="B67" s="78"/>
      <c r="C67" s="79">
        <f>SUM(C6:C28)</f>
        <v>0</v>
      </c>
      <c r="D67" s="80">
        <f>SUM(D6:D28)</f>
        <v>14366</v>
      </c>
      <c r="E67" s="79">
        <f>SUM(E5:E66)</f>
        <v>5527.59</v>
      </c>
      <c r="F67" s="80">
        <f>SUM(F6:F28)</f>
        <v>60</v>
      </c>
      <c r="G67" s="79">
        <f>SUM(G5:G66)</f>
        <v>20.580000000000002</v>
      </c>
      <c r="H67" s="80">
        <f>SUM(H6:H66)</f>
        <v>19953.59</v>
      </c>
      <c r="I67" s="79"/>
      <c r="J67" s="78"/>
      <c r="K67" s="79"/>
      <c r="L67" s="81">
        <f>SUM(L6:L66)</f>
        <v>2870.9000000000005</v>
      </c>
      <c r="M67" s="79">
        <f>SUM(M6:M66)</f>
        <v>3482.1999999999994</v>
      </c>
      <c r="N67" s="79">
        <f>SUM(N6:N66)</f>
        <v>1000</v>
      </c>
      <c r="O67" s="82">
        <f>SUM(O6:O66)</f>
        <v>9740.48</v>
      </c>
      <c r="P67" s="80">
        <f>SUM(P5:P66)</f>
        <v>584.15999999999985</v>
      </c>
      <c r="Q67" s="80">
        <f>SUM(Q6:Q66)</f>
        <v>17093.580000000002</v>
      </c>
      <c r="R67" s="83">
        <f>SUM(R3+H67-Q67)</f>
        <v>17883.239999999998</v>
      </c>
    </row>
    <row r="68" spans="1:31" ht="13.5" thickBot="1" x14ac:dyDescent="0.25">
      <c r="A68" s="84"/>
      <c r="C68" s="3"/>
      <c r="D68" s="3"/>
      <c r="E68" s="3"/>
      <c r="F68" s="3"/>
      <c r="G68" s="3"/>
      <c r="I68" s="3"/>
      <c r="K68" s="3"/>
      <c r="L68" s="3"/>
      <c r="M68" s="3"/>
      <c r="N68" s="3"/>
      <c r="O68" s="3"/>
      <c r="P68" s="3"/>
      <c r="Q68" s="5">
        <f>SUM(L67:O67)</f>
        <v>17093.580000000002</v>
      </c>
      <c r="R68" s="85"/>
    </row>
    <row r="69" spans="1:31" s="106" customFormat="1" ht="13.5" thickBot="1" x14ac:dyDescent="0.25">
      <c r="A69" s="137" t="s">
        <v>16</v>
      </c>
      <c r="B69" s="138"/>
      <c r="C69" s="86">
        <v>2458.52</v>
      </c>
      <c r="D69" s="87">
        <v>45017</v>
      </c>
      <c r="E69" s="137" t="s">
        <v>17</v>
      </c>
      <c r="F69" s="139"/>
      <c r="G69" s="138"/>
      <c r="H69" s="88">
        <v>15023.23</v>
      </c>
      <c r="I69" s="89">
        <v>45017</v>
      </c>
      <c r="J69" s="90" t="s">
        <v>0</v>
      </c>
      <c r="K69" s="91">
        <f>SUM(C69+H69)</f>
        <v>17481.75</v>
      </c>
      <c r="L69" s="92"/>
      <c r="M69" s="92"/>
      <c r="N69" s="92"/>
      <c r="O69" s="92"/>
      <c r="P69" s="92"/>
      <c r="Q69" s="92"/>
      <c r="R69" s="93">
        <f>SUM(C69+H69+H67+G67-Q67)</f>
        <v>20362.339999999997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1" spans="1:31" x14ac:dyDescent="0.2">
      <c r="C71" s="2" t="s">
        <v>16</v>
      </c>
      <c r="D71" s="94">
        <f>SUM(C69+G67)</f>
        <v>2479.1</v>
      </c>
      <c r="I71" s="2" t="s">
        <v>18</v>
      </c>
      <c r="K71" s="94">
        <f>SUM(H67+G67)</f>
        <v>19974.170000000002</v>
      </c>
      <c r="N71" s="6"/>
    </row>
    <row r="72" spans="1:31" ht="13.5" thickBot="1" x14ac:dyDescent="0.25">
      <c r="B72" s="2"/>
      <c r="C72" s="95" t="s">
        <v>17</v>
      </c>
      <c r="D72" s="96">
        <f>SUM(R67)</f>
        <v>17883.239999999998</v>
      </c>
      <c r="I72" s="2" t="s">
        <v>19</v>
      </c>
      <c r="K72" s="96">
        <f>SUM(Q67)</f>
        <v>17093.580000000002</v>
      </c>
      <c r="L72" s="97"/>
      <c r="M72" s="97"/>
      <c r="N72" s="98"/>
      <c r="O72" s="99"/>
      <c r="Q72" s="100"/>
    </row>
    <row r="73" spans="1:31" ht="13.5" thickBot="1" x14ac:dyDescent="0.25">
      <c r="C73" s="2" t="s">
        <v>20</v>
      </c>
      <c r="D73" s="101">
        <f>SUM(D71+D72)</f>
        <v>20362.339999999997</v>
      </c>
      <c r="I73" s="2" t="s">
        <v>21</v>
      </c>
      <c r="K73" s="102">
        <f>SUM(K69+K71-K72)</f>
        <v>20362.339999999997</v>
      </c>
      <c r="M73" s="7"/>
      <c r="N73" s="6"/>
      <c r="P73" s="1"/>
      <c r="Q73" s="2"/>
    </row>
    <row r="74" spans="1:31" x14ac:dyDescent="0.2">
      <c r="N74" s="3"/>
    </row>
    <row r="76" spans="1:31" ht="13.5" thickBot="1" x14ac:dyDescent="0.25">
      <c r="K76" s="107"/>
      <c r="O76" s="100"/>
    </row>
    <row r="77" spans="1:31" x14ac:dyDescent="0.2">
      <c r="A77" s="108" t="s">
        <v>98</v>
      </c>
      <c r="B77" s="109">
        <v>24</v>
      </c>
      <c r="C77" s="110">
        <v>0</v>
      </c>
      <c r="D77" s="111"/>
      <c r="K77" s="107"/>
      <c r="O77" s="100"/>
    </row>
    <row r="78" spans="1:31" x14ac:dyDescent="0.2">
      <c r="A78" s="112"/>
      <c r="B78" s="113">
        <v>23</v>
      </c>
      <c r="C78" s="114">
        <v>4515</v>
      </c>
      <c r="D78" s="115"/>
      <c r="K78" s="107"/>
      <c r="O78" s="100"/>
    </row>
    <row r="79" spans="1:31" x14ac:dyDescent="0.2">
      <c r="A79" s="112"/>
      <c r="B79" s="113">
        <v>22</v>
      </c>
      <c r="C79" s="114">
        <v>2206</v>
      </c>
      <c r="D79" s="115"/>
      <c r="K79" s="107"/>
      <c r="O79" s="100"/>
    </row>
    <row r="80" spans="1:31" ht="13.5" thickBot="1" x14ac:dyDescent="0.25">
      <c r="A80" s="112"/>
      <c r="B80" s="113">
        <v>21</v>
      </c>
      <c r="C80" s="114">
        <v>9809</v>
      </c>
      <c r="D80" s="115"/>
      <c r="F80" s="3"/>
    </row>
    <row r="81" spans="1:14" ht="13.5" thickBot="1" x14ac:dyDescent="0.25">
      <c r="A81" s="116"/>
      <c r="B81" s="117"/>
      <c r="C81" s="118">
        <f>SUM(C77:C80)</f>
        <v>16530</v>
      </c>
      <c r="D81" s="119" t="s">
        <v>99</v>
      </c>
    </row>
    <row r="83" spans="1:14" ht="13.5" thickBot="1" x14ac:dyDescent="0.25"/>
    <row r="84" spans="1:14" ht="15.75" thickBot="1" x14ac:dyDescent="0.3">
      <c r="A84" s="120" t="s">
        <v>100</v>
      </c>
      <c r="B84" s="121"/>
      <c r="C84" s="121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3"/>
    </row>
    <row r="85" spans="1:14" ht="15" x14ac:dyDescent="0.25">
      <c r="A85" s="124"/>
      <c r="B85" s="125"/>
      <c r="C85" s="126"/>
      <c r="D85" s="126"/>
      <c r="E85" s="126"/>
      <c r="F85" s="126"/>
      <c r="G85" s="126"/>
      <c r="H85" s="127"/>
      <c r="I85" s="127"/>
      <c r="J85" s="127"/>
      <c r="K85" s="127"/>
      <c r="L85" s="127"/>
      <c r="M85" s="127"/>
      <c r="N85" s="128"/>
    </row>
    <row r="86" spans="1:14" ht="15" x14ac:dyDescent="0.25">
      <c r="A86" s="124" t="s">
        <v>101</v>
      </c>
      <c r="B86" s="129">
        <v>4000</v>
      </c>
      <c r="C86" s="130" t="s">
        <v>102</v>
      </c>
      <c r="D86" s="130"/>
      <c r="E86" s="131"/>
      <c r="F86" s="131"/>
      <c r="G86" s="131"/>
      <c r="H86" s="131"/>
      <c r="I86" s="131"/>
      <c r="J86" s="131"/>
      <c r="K86" s="131"/>
      <c r="L86" s="131"/>
      <c r="M86" s="131"/>
      <c r="N86" s="132"/>
    </row>
    <row r="87" spans="1:14" ht="15" x14ac:dyDescent="0.25">
      <c r="A87" s="124"/>
      <c r="B87" s="129"/>
      <c r="C87" s="130"/>
      <c r="D87" s="131"/>
      <c r="E87" s="131"/>
      <c r="F87" s="131"/>
      <c r="G87" s="131"/>
      <c r="H87" s="131"/>
      <c r="I87" s="131"/>
      <c r="J87" s="131"/>
      <c r="K87" s="131"/>
      <c r="L87" s="131"/>
      <c r="M87" s="130"/>
      <c r="N87" s="132"/>
    </row>
    <row r="88" spans="1:14" ht="15" x14ac:dyDescent="0.25">
      <c r="A88" s="124" t="s">
        <v>103</v>
      </c>
      <c r="B88" s="129">
        <v>1200</v>
      </c>
      <c r="C88" s="130" t="s">
        <v>104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0"/>
      <c r="N88" s="132"/>
    </row>
    <row r="89" spans="1:14" ht="15" x14ac:dyDescent="0.25">
      <c r="A89" s="133"/>
      <c r="B89" s="129"/>
      <c r="C89" s="130"/>
      <c r="D89" s="130"/>
      <c r="E89" s="131"/>
      <c r="F89" s="131"/>
      <c r="G89" s="131"/>
      <c r="H89" s="131"/>
      <c r="I89" s="131"/>
      <c r="J89" s="131"/>
      <c r="K89" s="131"/>
      <c r="L89" s="131"/>
      <c r="M89" s="131"/>
      <c r="N89" s="132"/>
    </row>
    <row r="90" spans="1:14" ht="15" x14ac:dyDescent="0.25">
      <c r="A90" s="133"/>
      <c r="B90" s="129"/>
      <c r="C90" s="130"/>
      <c r="D90" s="130"/>
      <c r="E90" s="131"/>
      <c r="F90" s="131"/>
      <c r="G90" s="131"/>
      <c r="H90" s="131"/>
      <c r="I90" s="131"/>
      <c r="J90" s="131"/>
      <c r="K90" s="131"/>
      <c r="L90" s="131"/>
      <c r="M90" s="131"/>
      <c r="N90" s="132"/>
    </row>
    <row r="91" spans="1:14" ht="15" x14ac:dyDescent="0.25">
      <c r="A91" s="133"/>
      <c r="B91" s="129"/>
      <c r="C91" s="130"/>
      <c r="D91" s="130"/>
      <c r="E91" s="131"/>
      <c r="F91" s="131"/>
      <c r="G91" s="131"/>
      <c r="H91" s="131"/>
      <c r="I91" s="131"/>
      <c r="J91" s="131"/>
      <c r="K91" s="131"/>
      <c r="L91" s="131"/>
      <c r="M91" s="131"/>
      <c r="N91" s="132"/>
    </row>
    <row r="92" spans="1:14" ht="15.75" thickBot="1" x14ac:dyDescent="0.3">
      <c r="A92" s="133" t="s">
        <v>105</v>
      </c>
      <c r="B92" s="129">
        <v>7500</v>
      </c>
      <c r="C92" s="130" t="s">
        <v>106</v>
      </c>
      <c r="D92" s="130"/>
      <c r="E92" s="131"/>
      <c r="F92" s="131"/>
      <c r="G92" s="131"/>
      <c r="H92" s="131"/>
      <c r="I92" s="131"/>
      <c r="J92" s="131"/>
      <c r="K92" s="131"/>
      <c r="L92" s="131"/>
      <c r="M92" s="131"/>
      <c r="N92" s="132"/>
    </row>
    <row r="93" spans="1:14" ht="15.75" thickBot="1" x14ac:dyDescent="0.3">
      <c r="A93" s="120" t="s">
        <v>0</v>
      </c>
      <c r="B93" s="134">
        <f>SUM(B85:B92)</f>
        <v>12700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3"/>
    </row>
    <row r="94" spans="1:14" x14ac:dyDescent="0.2">
      <c r="D94" s="135"/>
      <c r="E94" s="135"/>
      <c r="F94" s="135"/>
      <c r="G94" s="135"/>
      <c r="H94" s="135"/>
    </row>
    <row r="95" spans="1:14" x14ac:dyDescent="0.2">
      <c r="D95" s="135"/>
      <c r="E95" s="135"/>
      <c r="F95" s="135"/>
      <c r="G95" s="135"/>
      <c r="H95" s="135"/>
    </row>
    <row r="96" spans="1:14" x14ac:dyDescent="0.2">
      <c r="A96" s="2" t="s">
        <v>107</v>
      </c>
      <c r="C96" s="2" t="s">
        <v>108</v>
      </c>
      <c r="D96" s="135"/>
      <c r="E96" s="135"/>
      <c r="F96" s="135"/>
      <c r="G96" s="135"/>
      <c r="H96" s="135"/>
    </row>
    <row r="97" spans="4:8" x14ac:dyDescent="0.2">
      <c r="D97" s="135"/>
      <c r="E97" s="135"/>
      <c r="F97" s="135"/>
      <c r="G97" s="135"/>
      <c r="H97" s="135"/>
    </row>
    <row r="98" spans="4:8" x14ac:dyDescent="0.2">
      <c r="D98" s="135"/>
      <c r="E98" s="135"/>
      <c r="F98" s="135"/>
      <c r="G98" s="135"/>
      <c r="H98" s="135"/>
    </row>
    <row r="99" spans="4:8" x14ac:dyDescent="0.2">
      <c r="D99" s="135"/>
      <c r="E99" s="135"/>
      <c r="F99" s="135"/>
      <c r="G99" s="135"/>
      <c r="H99" s="135"/>
    </row>
    <row r="100" spans="4:8" x14ac:dyDescent="0.2">
      <c r="D100" s="135"/>
      <c r="E100" s="135"/>
      <c r="F100" s="135"/>
      <c r="G100" s="135"/>
      <c r="H100" s="135"/>
    </row>
    <row r="101" spans="4:8" x14ac:dyDescent="0.2">
      <c r="D101" s="135"/>
      <c r="E101" s="135"/>
      <c r="F101" s="135"/>
      <c r="G101" s="135"/>
      <c r="H101" s="135"/>
    </row>
    <row r="102" spans="4:8" x14ac:dyDescent="0.2">
      <c r="D102" s="135"/>
      <c r="E102" s="135"/>
      <c r="F102" s="135"/>
      <c r="G102" s="135"/>
      <c r="H102" s="135"/>
    </row>
    <row r="103" spans="4:8" x14ac:dyDescent="0.2">
      <c r="D103" s="135"/>
      <c r="E103" s="135"/>
      <c r="F103" s="135"/>
      <c r="G103" s="135"/>
      <c r="H103" s="135"/>
    </row>
    <row r="104" spans="4:8" x14ac:dyDescent="0.2">
      <c r="D104" s="135"/>
      <c r="E104" s="135"/>
      <c r="F104" s="135"/>
      <c r="G104" s="135"/>
      <c r="H104" s="135"/>
    </row>
    <row r="105" spans="4:8" x14ac:dyDescent="0.2">
      <c r="D105" s="135"/>
      <c r="E105" s="135"/>
      <c r="F105" s="135"/>
      <c r="G105" s="135"/>
      <c r="H105" s="135"/>
    </row>
    <row r="106" spans="4:8" x14ac:dyDescent="0.2">
      <c r="D106" s="135"/>
      <c r="E106" s="135"/>
      <c r="F106" s="135"/>
      <c r="G106" s="135"/>
      <c r="H106" s="135"/>
    </row>
    <row r="107" spans="4:8" x14ac:dyDescent="0.2">
      <c r="D107" s="135"/>
      <c r="E107" s="135"/>
      <c r="F107" s="135"/>
      <c r="G107" s="135"/>
      <c r="H107" s="135"/>
    </row>
    <row r="108" spans="4:8" x14ac:dyDescent="0.2">
      <c r="D108" s="135"/>
      <c r="E108" s="135"/>
      <c r="F108" s="135"/>
      <c r="G108" s="135"/>
      <c r="H108" s="135"/>
    </row>
    <row r="109" spans="4:8" x14ac:dyDescent="0.2">
      <c r="D109" s="135"/>
      <c r="E109" s="135"/>
      <c r="F109" s="135"/>
      <c r="G109" s="135"/>
      <c r="H109" s="135"/>
    </row>
    <row r="110" spans="4:8" x14ac:dyDescent="0.2">
      <c r="D110" s="135"/>
      <c r="E110" s="135"/>
      <c r="F110" s="135"/>
      <c r="G110" s="135"/>
      <c r="H110" s="135"/>
    </row>
    <row r="111" spans="4:8" x14ac:dyDescent="0.2">
      <c r="D111" s="135"/>
      <c r="E111" s="135"/>
      <c r="F111" s="135"/>
      <c r="G111" s="135"/>
      <c r="H111" s="135"/>
    </row>
    <row r="112" spans="4:8" x14ac:dyDescent="0.2">
      <c r="D112" s="135"/>
      <c r="E112" s="135"/>
      <c r="F112" s="135"/>
      <c r="G112" s="135"/>
      <c r="H112" s="135"/>
    </row>
    <row r="113" spans="4:8" x14ac:dyDescent="0.2">
      <c r="D113" s="135"/>
      <c r="E113" s="135"/>
      <c r="F113" s="135"/>
      <c r="G113" s="135"/>
      <c r="H113" s="135"/>
    </row>
    <row r="114" spans="4:8" x14ac:dyDescent="0.2">
      <c r="D114" s="135"/>
      <c r="E114" s="135"/>
      <c r="F114" s="135"/>
      <c r="G114" s="135"/>
      <c r="H114" s="135"/>
    </row>
    <row r="115" spans="4:8" x14ac:dyDescent="0.2">
      <c r="D115" s="135"/>
      <c r="E115" s="135"/>
      <c r="F115" s="135"/>
      <c r="G115" s="135"/>
      <c r="H115" s="135"/>
    </row>
    <row r="116" spans="4:8" x14ac:dyDescent="0.2">
      <c r="D116" s="135"/>
      <c r="E116" s="135"/>
      <c r="F116" s="135"/>
      <c r="G116" s="135"/>
      <c r="H116" s="135"/>
    </row>
    <row r="117" spans="4:8" x14ac:dyDescent="0.2">
      <c r="D117" s="135"/>
      <c r="E117" s="135"/>
      <c r="F117" s="135"/>
      <c r="G117" s="135"/>
      <c r="H117" s="135"/>
    </row>
    <row r="118" spans="4:8" x14ac:dyDescent="0.2">
      <c r="D118" s="135"/>
      <c r="E118" s="135"/>
      <c r="F118" s="135"/>
      <c r="G118" s="135"/>
      <c r="H118" s="135"/>
    </row>
    <row r="119" spans="4:8" x14ac:dyDescent="0.2">
      <c r="D119" s="135"/>
      <c r="E119" s="135"/>
      <c r="F119" s="135"/>
      <c r="G119" s="135"/>
      <c r="H119" s="135"/>
    </row>
    <row r="120" spans="4:8" x14ac:dyDescent="0.2">
      <c r="D120" s="135"/>
      <c r="E120" s="135"/>
      <c r="F120" s="135"/>
      <c r="G120" s="135"/>
      <c r="H120" s="135"/>
    </row>
    <row r="121" spans="4:8" x14ac:dyDescent="0.2">
      <c r="D121" s="135"/>
      <c r="E121" s="135"/>
      <c r="F121" s="135"/>
      <c r="G121" s="135"/>
      <c r="H121" s="135"/>
    </row>
    <row r="122" spans="4:8" x14ac:dyDescent="0.2">
      <c r="D122" s="135"/>
      <c r="E122" s="135"/>
      <c r="F122" s="135"/>
      <c r="G122" s="135"/>
      <c r="H122" s="135"/>
    </row>
    <row r="123" spans="4:8" x14ac:dyDescent="0.2">
      <c r="D123" s="135"/>
      <c r="E123" s="135"/>
      <c r="F123" s="135"/>
      <c r="G123" s="135"/>
      <c r="H123" s="135"/>
    </row>
    <row r="124" spans="4:8" x14ac:dyDescent="0.2">
      <c r="D124" s="135"/>
      <c r="E124" s="135"/>
      <c r="F124" s="135"/>
      <c r="G124" s="135"/>
      <c r="H124" s="135"/>
    </row>
    <row r="125" spans="4:8" x14ac:dyDescent="0.2">
      <c r="D125" s="135"/>
      <c r="E125" s="135"/>
      <c r="F125" s="135"/>
      <c r="G125" s="135"/>
      <c r="H125" s="135"/>
    </row>
    <row r="126" spans="4:8" x14ac:dyDescent="0.2">
      <c r="D126" s="135"/>
      <c r="E126" s="135"/>
      <c r="F126" s="135"/>
      <c r="G126" s="135"/>
      <c r="H126" s="135"/>
    </row>
    <row r="127" spans="4:8" x14ac:dyDescent="0.2">
      <c r="D127" s="135"/>
      <c r="E127" s="135"/>
      <c r="F127" s="135"/>
      <c r="G127" s="135"/>
      <c r="H127" s="135"/>
    </row>
    <row r="128" spans="4:8" x14ac:dyDescent="0.2">
      <c r="D128" s="135"/>
      <c r="E128" s="135"/>
      <c r="F128" s="135"/>
      <c r="G128" s="135"/>
      <c r="H128" s="135"/>
    </row>
    <row r="129" spans="4:8" x14ac:dyDescent="0.2">
      <c r="D129" s="135"/>
      <c r="E129" s="135"/>
      <c r="F129" s="135"/>
      <c r="G129" s="135"/>
      <c r="H129" s="135"/>
    </row>
    <row r="130" spans="4:8" x14ac:dyDescent="0.2">
      <c r="D130" s="135"/>
      <c r="E130" s="135"/>
      <c r="F130" s="135"/>
      <c r="G130" s="135"/>
      <c r="H130" s="135"/>
    </row>
    <row r="131" spans="4:8" x14ac:dyDescent="0.2">
      <c r="D131" s="135"/>
      <c r="E131" s="135"/>
      <c r="F131" s="135"/>
      <c r="G131" s="135"/>
      <c r="H131" s="135"/>
    </row>
    <row r="132" spans="4:8" x14ac:dyDescent="0.2">
      <c r="D132" s="135"/>
      <c r="E132" s="135"/>
      <c r="F132" s="135"/>
      <c r="G132" s="135"/>
      <c r="H132" s="135"/>
    </row>
    <row r="133" spans="4:8" x14ac:dyDescent="0.2">
      <c r="D133" s="135"/>
      <c r="E133" s="135"/>
      <c r="F133" s="135"/>
      <c r="G133" s="135"/>
      <c r="H133" s="135"/>
    </row>
    <row r="137" spans="4:8" x14ac:dyDescent="0.2">
      <c r="D137" s="136"/>
    </row>
  </sheetData>
  <mergeCells count="6">
    <mergeCell ref="A69:B69"/>
    <mergeCell ref="E69:G69"/>
    <mergeCell ref="A3:G3"/>
    <mergeCell ref="I3:P3"/>
    <mergeCell ref="A1:G2"/>
    <mergeCell ref="I1:P2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19221190 - Ellie Crossland</cp:lastModifiedBy>
  <cp:lastPrinted>2022-02-27T14:34:20Z</cp:lastPrinted>
  <dcterms:created xsi:type="dcterms:W3CDTF">2018-02-24T13:02:26Z</dcterms:created>
  <dcterms:modified xsi:type="dcterms:W3CDTF">2024-01-11T07:49:48Z</dcterms:modified>
</cp:coreProperties>
</file>